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showInkAnnotation="0" codeName="ThisWorkbook" defaultThemeVersion="124226"/>
  <xr:revisionPtr revIDLastSave="0" documentId="8_{50D31929-7605-437F-B203-E90E2363DCD9}" xr6:coauthVersionLast="47" xr6:coauthVersionMax="47" xr10:uidLastSave="{00000000-0000-0000-0000-000000000000}"/>
  <bookViews>
    <workbookView xWindow="1500" yWindow="2500" windowWidth="17220" windowHeight="7960" tabRatio="655" xr2:uid="{00000000-000D-0000-FFFF-FFFF00000000}"/>
  </bookViews>
  <sheets>
    <sheet name="検査結果記入表" sheetId="20" r:id="rId1"/>
    <sheet name="記入見本" sheetId="34" r:id="rId2"/>
    <sheet name="集計dx" sheetId="30" r:id="rId3"/>
    <sheet name="集計spc" sheetId="27" r:id="rId4"/>
  </sheets>
  <definedNames>
    <definedName name="_xlnm._FilterDatabase" localSheetId="2" hidden="1">集計dx!$E$10:$AL$12</definedName>
    <definedName name="_xlnm._FilterDatabase" localSheetId="3" hidden="1">集計spc!$A$13:$W$17</definedName>
    <definedName name="_xlnm.Print_Area" localSheetId="1">記入見本!$B$1:$K$91</definedName>
    <definedName name="_xlnm.Print_Area" localSheetId="0">検査結果記入表!$B$1:$K$92</definedName>
    <definedName name="_xlnm.Print_Area" localSheetId="2">集計dx!$A$1:$AL$17</definedName>
    <definedName name="_xlnm.Print_Area" localSheetId="3">集計spc!$A$1:$Z$17</definedName>
    <definedName name="_xlnm.Print_Titles" localSheetId="2">集計dx!$8:$10</definedName>
    <definedName name="_xlnm.Print_Titles" localSheetId="3">集計spc!$9:$12</definedName>
    <definedName name="クロスチェック一般細菌" localSheetId="2">#REF!</definedName>
    <definedName name="クロスチェック一般細菌">#REF!</definedName>
    <definedName name="略称" localSheetId="2">#REF!</definedName>
    <definedName name="略称" localSheetId="3">#REF!</definedName>
    <definedName name="略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8" i="34" l="1"/>
  <c r="M87" i="34"/>
  <c r="M84" i="34"/>
  <c r="M83" i="34"/>
  <c r="M82" i="34"/>
  <c r="M81" i="34"/>
  <c r="M80" i="34"/>
  <c r="M75" i="34"/>
  <c r="M63" i="34"/>
  <c r="G44" i="34"/>
  <c r="G44" i="20"/>
  <c r="AC12" i="30"/>
  <c r="AB12" i="30"/>
  <c r="AA12" i="30"/>
  <c r="AK12" i="30"/>
  <c r="AJ12" i="30"/>
  <c r="AI12" i="30"/>
  <c r="AH12" i="30"/>
  <c r="AG12" i="30"/>
  <c r="AF12" i="30"/>
  <c r="AE12" i="30"/>
  <c r="AD12" i="30"/>
  <c r="Z12" i="30"/>
  <c r="Y12" i="30"/>
  <c r="X12" i="30"/>
  <c r="W12" i="30"/>
  <c r="V12" i="30"/>
  <c r="U12" i="30"/>
  <c r="T12" i="30"/>
  <c r="S12" i="30"/>
  <c r="R12" i="30"/>
  <c r="Q12" i="30"/>
  <c r="P12" i="30"/>
  <c r="M82" i="20"/>
  <c r="M81" i="20"/>
  <c r="M76" i="20"/>
  <c r="M63" i="20"/>
  <c r="O13" i="27"/>
  <c r="N13" i="27"/>
  <c r="J8" i="27"/>
  <c r="I8" i="27"/>
  <c r="J7" i="27"/>
  <c r="I7" i="27"/>
  <c r="J6" i="27"/>
  <c r="I6" i="27"/>
  <c r="J5" i="27"/>
  <c r="I5" i="27"/>
  <c r="J4" i="27"/>
  <c r="I4" i="27"/>
  <c r="J3" i="27"/>
  <c r="I3" i="27"/>
  <c r="G12" i="30" l="1"/>
  <c r="F12" i="30"/>
  <c r="D13" i="27"/>
  <c r="E13" i="27"/>
  <c r="Z13" i="27" l="1"/>
  <c r="Y13" i="27"/>
  <c r="X13" i="27" l="1"/>
  <c r="M89" i="20" l="1"/>
  <c r="M88" i="20"/>
  <c r="M85" i="20"/>
  <c r="M84" i="20"/>
  <c r="M83" i="20"/>
  <c r="J13" i="27"/>
  <c r="H12" i="30"/>
  <c r="E12" i="30"/>
  <c r="N12" i="30"/>
  <c r="N8" i="30" s="1"/>
  <c r="M12" i="30"/>
  <c r="M8" i="30" s="1"/>
  <c r="L12" i="30"/>
  <c r="K12" i="30" s="1"/>
  <c r="U13" i="27"/>
  <c r="C13" i="27"/>
  <c r="F13" i="27"/>
  <c r="W13" i="27"/>
  <c r="T13" i="27"/>
  <c r="S13" i="27"/>
  <c r="R13" i="27"/>
  <c r="Q13" i="27"/>
  <c r="P13" i="27"/>
  <c r="M13" i="27"/>
  <c r="L13" i="27"/>
  <c r="V13" i="27" l="1"/>
  <c r="L6" i="30"/>
  <c r="L7" i="30"/>
  <c r="L3" i="30"/>
  <c r="L5" i="30"/>
  <c r="L8" i="30"/>
  <c r="L4" i="30"/>
  <c r="K3" i="30"/>
  <c r="I8" i="30"/>
  <c r="I4" i="30"/>
  <c r="I7" i="30"/>
  <c r="I3" i="30"/>
  <c r="I5" i="30"/>
  <c r="I6" i="30"/>
  <c r="K5" i="30"/>
  <c r="K6" i="30"/>
  <c r="K7" i="30"/>
  <c r="K8" i="30"/>
  <c r="K4" i="30"/>
  <c r="I13" i="27"/>
</calcChain>
</file>

<file path=xl/sharedStrings.xml><?xml version="1.0" encoding="utf-8"?>
<sst xmlns="http://schemas.openxmlformats.org/spreadsheetml/2006/main" count="312" uniqueCount="182">
  <si>
    <t>到着日</t>
  </si>
  <si>
    <t>個</t>
    <rPh sb="0" eb="1">
      <t>コ</t>
    </rPh>
    <phoneticPr fontId="2"/>
  </si>
  <si>
    <t>希釈倍率</t>
  </si>
  <si>
    <t>２枚目</t>
  </si>
  <si>
    <t>ｼｬｰﾚへの
注入量/mL</t>
    <rPh sb="7" eb="9">
      <t>チュウニュウ</t>
    </rPh>
    <rPh sb="9" eb="10">
      <t>リョウ</t>
    </rPh>
    <phoneticPr fontId="2"/>
  </si>
  <si>
    <t>(2)　太枠内に記入をお願いします。</t>
    <rPh sb="4" eb="6">
      <t>フトワク</t>
    </rPh>
    <rPh sb="6" eb="7">
      <t>ナイ</t>
    </rPh>
    <rPh sb="8" eb="10">
      <t>キニュウ</t>
    </rPh>
    <rPh sb="12" eb="13">
      <t>ネガ</t>
    </rPh>
    <phoneticPr fontId="2"/>
  </si>
  <si>
    <t>℃(任意）</t>
    <rPh sb="2" eb="4">
      <t>ニンイ</t>
    </rPh>
    <phoneticPr fontId="2"/>
  </si>
  <si>
    <t>℃</t>
    <phoneticPr fontId="2"/>
  </si>
  <si>
    <t>Ⅰ　評価試料到着時の記録（検査初回のみ記載して下さい）</t>
    <rPh sb="6" eb="8">
      <t>トウチャク</t>
    </rPh>
    <rPh sb="8" eb="9">
      <t>ジ</t>
    </rPh>
    <rPh sb="10" eb="12">
      <t>キロク</t>
    </rPh>
    <rPh sb="13" eb="15">
      <t>ケンサ</t>
    </rPh>
    <rPh sb="15" eb="17">
      <t>ショカイ</t>
    </rPh>
    <rPh sb="19" eb="21">
      <t>キサイ</t>
    </rPh>
    <rPh sb="23" eb="24">
      <t>クダ</t>
    </rPh>
    <phoneticPr fontId="2"/>
  </si>
  <si>
    <t>2.評価試料到着日と時刻</t>
    <rPh sb="10" eb="12">
      <t>ジコク</t>
    </rPh>
    <phoneticPr fontId="2"/>
  </si>
  <si>
    <t>3.到着直後の評価試料の取扱い</t>
    <rPh sb="12" eb="14">
      <t>トリアツカ</t>
    </rPh>
    <phoneticPr fontId="2"/>
  </si>
  <si>
    <t>（選択）</t>
    <rPh sb="1" eb="3">
      <t>センタク</t>
    </rPh>
    <phoneticPr fontId="2"/>
  </si>
  <si>
    <t>（数値）</t>
    <rPh sb="1" eb="3">
      <t>スウチ</t>
    </rPh>
    <phoneticPr fontId="2"/>
  </si>
  <si>
    <t>検査法（選択）</t>
    <rPh sb="0" eb="2">
      <t>ケンサ</t>
    </rPh>
    <rPh sb="2" eb="3">
      <t>ホウ</t>
    </rPh>
    <rPh sb="4" eb="6">
      <t>センタク</t>
    </rPh>
    <phoneticPr fontId="2"/>
  </si>
  <si>
    <t>１枚目</t>
    <phoneticPr fontId="2"/>
  </si>
  <si>
    <t>Ｎ１</t>
    <phoneticPr fontId="2"/>
  </si>
  <si>
    <t>試料番号（任意）</t>
    <rPh sb="2" eb="4">
      <t>バンゴウ</t>
    </rPh>
    <rPh sb="5" eb="7">
      <t>ニンイ</t>
    </rPh>
    <phoneticPr fontId="2"/>
  </si>
  <si>
    <t>試料採取量/ｇ</t>
    <rPh sb="0" eb="2">
      <t>シリョウ</t>
    </rPh>
    <rPh sb="2" eb="4">
      <t>サイシュ</t>
    </rPh>
    <rPh sb="4" eb="5">
      <t>リョウ</t>
    </rPh>
    <phoneticPr fontId="2"/>
  </si>
  <si>
    <t>(1)　お手数ですが、必要に応じて本結果表のシートをコピーして使って下さい。</t>
    <rPh sb="5" eb="7">
      <t>テスウ</t>
    </rPh>
    <rPh sb="11" eb="13">
      <t>ヒツヨウ</t>
    </rPh>
    <rPh sb="14" eb="15">
      <t>オウ</t>
    </rPh>
    <rPh sb="17" eb="18">
      <t>ホン</t>
    </rPh>
    <rPh sb="18" eb="20">
      <t>ケッカ</t>
    </rPh>
    <rPh sb="20" eb="21">
      <t>ヒョウ</t>
    </rPh>
    <rPh sb="31" eb="32">
      <t>ツカ</t>
    </rPh>
    <rPh sb="34" eb="35">
      <t>クダ</t>
    </rPh>
    <phoneticPr fontId="2"/>
  </si>
  <si>
    <t>実施者（フルネーム）</t>
    <rPh sb="0" eb="2">
      <t>ジッシ</t>
    </rPh>
    <rPh sb="2" eb="3">
      <t>シャ</t>
    </rPh>
    <phoneticPr fontId="2"/>
  </si>
  <si>
    <t>　(1) 検査法</t>
    <rPh sb="5" eb="7">
      <t>ケンサ</t>
    </rPh>
    <rPh sb="7" eb="8">
      <t>ホウ</t>
    </rPh>
    <phoneticPr fontId="2"/>
  </si>
  <si>
    <t>　(2) 一般生菌数の検査結果</t>
    <rPh sb="5" eb="7">
      <t>イッパン</t>
    </rPh>
    <rPh sb="7" eb="9">
      <t>セイキン</t>
    </rPh>
    <rPh sb="9" eb="10">
      <t>スウ</t>
    </rPh>
    <rPh sb="11" eb="13">
      <t>ケンサ</t>
    </rPh>
    <rPh sb="13" eb="15">
      <t>ケッカ</t>
    </rPh>
    <phoneticPr fontId="2"/>
  </si>
  <si>
    <t>検査開始までの試料保管の条件</t>
    <rPh sb="12" eb="14">
      <t>ジョウケン</t>
    </rPh>
    <phoneticPr fontId="2"/>
  </si>
  <si>
    <t>試料＋希釈水の合計量/ｇ</t>
    <rPh sb="0" eb="2">
      <t>シリョウ</t>
    </rPh>
    <rPh sb="3" eb="5">
      <t>キシャク</t>
    </rPh>
    <rPh sb="5" eb="6">
      <t>スイ</t>
    </rPh>
    <rPh sb="7" eb="9">
      <t>ゴウケイ</t>
    </rPh>
    <rPh sb="9" eb="10">
      <t>リョウ</t>
    </rPh>
    <phoneticPr fontId="2"/>
  </si>
  <si>
    <t>培養開始時間</t>
    <rPh sb="0" eb="2">
      <t>バイヨウ</t>
    </rPh>
    <rPh sb="2" eb="4">
      <t>カイシ</t>
    </rPh>
    <rPh sb="4" eb="6">
      <t>ジカン</t>
    </rPh>
    <phoneticPr fontId="2"/>
  </si>
  <si>
    <t>培養開始日</t>
    <rPh sb="0" eb="2">
      <t>バイヨウ</t>
    </rPh>
    <rPh sb="2" eb="4">
      <t>カイシ</t>
    </rPh>
    <rPh sb="4" eb="5">
      <t>ビ</t>
    </rPh>
    <phoneticPr fontId="2"/>
  </si>
  <si>
    <t>（月/日）</t>
    <rPh sb="1" eb="2">
      <t>ツキ</t>
    </rPh>
    <rPh sb="3" eb="4">
      <t>ヒ</t>
    </rPh>
    <phoneticPr fontId="2"/>
  </si>
  <si>
    <t>（時:分）</t>
    <rPh sb="1" eb="2">
      <t>ジ</t>
    </rPh>
    <rPh sb="3" eb="4">
      <t>フン</t>
    </rPh>
    <phoneticPr fontId="2"/>
  </si>
  <si>
    <t>培養終了日</t>
    <rPh sb="0" eb="2">
      <t>バイヨウ</t>
    </rPh>
    <rPh sb="2" eb="4">
      <t>シュウリョウ</t>
    </rPh>
    <rPh sb="4" eb="5">
      <t>ビ</t>
    </rPh>
    <phoneticPr fontId="2"/>
  </si>
  <si>
    <t>培養終了時間</t>
    <rPh sb="0" eb="2">
      <t>バイヨウ</t>
    </rPh>
    <rPh sb="2" eb="4">
      <t>シュウリョウ</t>
    </rPh>
    <rPh sb="4" eb="6">
      <t>ジカン</t>
    </rPh>
    <phoneticPr fontId="2"/>
  </si>
  <si>
    <t>　＊２ 　書きにくい場合は、自社の検査記録をＰＤＦにしてメール添付しても構いません。</t>
    <rPh sb="5" eb="6">
      <t>カ</t>
    </rPh>
    <rPh sb="10" eb="12">
      <t>バアイ</t>
    </rPh>
    <rPh sb="14" eb="16">
      <t>ジシャ</t>
    </rPh>
    <rPh sb="17" eb="19">
      <t>ケンサ</t>
    </rPh>
    <rPh sb="19" eb="21">
      <t>キロク</t>
    </rPh>
    <rPh sb="31" eb="33">
      <t>テンプ</t>
    </rPh>
    <rPh sb="36" eb="37">
      <t>カマ</t>
    </rPh>
    <phoneticPr fontId="2"/>
  </si>
  <si>
    <t>　＊３ 　説明書に記述している場合は、それを結果表として提出しても構いません。</t>
    <rPh sb="5" eb="8">
      <t>セツメイショ</t>
    </rPh>
    <rPh sb="9" eb="11">
      <t>キジュツ</t>
    </rPh>
    <rPh sb="15" eb="17">
      <t>バアイ</t>
    </rPh>
    <rPh sb="22" eb="24">
      <t>ケッカ</t>
    </rPh>
    <rPh sb="24" eb="25">
      <t>ヒョウ</t>
    </rPh>
    <rPh sb="28" eb="30">
      <t>テイシュツ</t>
    </rPh>
    <rPh sb="33" eb="34">
      <t>カマ</t>
    </rPh>
    <phoneticPr fontId="2"/>
  </si>
  <si>
    <t>【一般生菌数】</t>
    <rPh sb="1" eb="3">
      <t>イッパン</t>
    </rPh>
    <rPh sb="3" eb="4">
      <t>セイ</t>
    </rPh>
    <rPh sb="4" eb="5">
      <t>キン</t>
    </rPh>
    <rPh sb="5" eb="6">
      <t>スウ</t>
    </rPh>
    <phoneticPr fontId="2"/>
  </si>
  <si>
    <t>一般生菌数の結果</t>
  </si>
  <si>
    <t>計算式</t>
    <rPh sb="0" eb="2">
      <t>ケイサン</t>
    </rPh>
    <rPh sb="2" eb="3">
      <t>シキ</t>
    </rPh>
    <phoneticPr fontId="2"/>
  </si>
  <si>
    <t>Ⅱ．検査結果</t>
    <rPh sb="2" eb="4">
      <t>ケンサ</t>
    </rPh>
    <rPh sb="4" eb="6">
      <t>ケッカ</t>
    </rPh>
    <phoneticPr fontId="2"/>
  </si>
  <si>
    <t>検査結果記入表</t>
    <rPh sb="0" eb="2">
      <t>ケンサ</t>
    </rPh>
    <rPh sb="2" eb="4">
      <t>ケッカ</t>
    </rPh>
    <rPh sb="4" eb="6">
      <t>キニュウ</t>
    </rPh>
    <rPh sb="6" eb="7">
      <t>ヒョウ</t>
    </rPh>
    <phoneticPr fontId="2"/>
  </si>
  <si>
    <t>Ⅲ．今回の評価試料について</t>
    <rPh sb="2" eb="4">
      <t>コンカイ</t>
    </rPh>
    <phoneticPr fontId="2"/>
  </si>
  <si>
    <t>　＊次年度の評価試料の検討材料としたいので、記入をお願いします。</t>
    <rPh sb="2" eb="5">
      <t>ジネンド</t>
    </rPh>
    <rPh sb="11" eb="13">
      <t>ケントウ</t>
    </rPh>
    <rPh sb="13" eb="15">
      <t>ザイリョウ</t>
    </rPh>
    <rPh sb="22" eb="24">
      <t>キニュウ</t>
    </rPh>
    <rPh sb="26" eb="27">
      <t>ネガ</t>
    </rPh>
    <phoneticPr fontId="2"/>
  </si>
  <si>
    <t>なんともいえない</t>
    <phoneticPr fontId="2"/>
  </si>
  <si>
    <t>使用したのが寒天培地ではないため、判断できなかった</t>
    <rPh sb="0" eb="2">
      <t>シヨウ</t>
    </rPh>
    <rPh sb="6" eb="8">
      <t>カンテン</t>
    </rPh>
    <rPh sb="8" eb="10">
      <t>バイチ</t>
    </rPh>
    <rPh sb="17" eb="19">
      <t>ハンダン</t>
    </rPh>
    <phoneticPr fontId="2"/>
  </si>
  <si>
    <t>2菌種確認した場合</t>
    <rPh sb="1" eb="2">
      <t>キン</t>
    </rPh>
    <rPh sb="2" eb="3">
      <t>シュ</t>
    </rPh>
    <rPh sb="3" eb="5">
      <t>カクニン</t>
    </rPh>
    <rPh sb="7" eb="9">
      <t>バアイ</t>
    </rPh>
    <phoneticPr fontId="2"/>
  </si>
  <si>
    <t>細菌2菌種ともに大腸菌群「陽性」と判定した</t>
    <phoneticPr fontId="2"/>
  </si>
  <si>
    <t>細菌2菌種のうち1種類を大腸菌群「陽性」と判定した</t>
  </si>
  <si>
    <t>細菌2菌種ともに大腸菌群「陰性」と判定した</t>
  </si>
  <si>
    <t>1菌種確認した場合</t>
    <rPh sb="1" eb="2">
      <t>キン</t>
    </rPh>
    <rPh sb="2" eb="3">
      <t>シュ</t>
    </rPh>
    <rPh sb="3" eb="5">
      <t>カクニン</t>
    </rPh>
    <rPh sb="7" eb="9">
      <t>バアイ</t>
    </rPh>
    <phoneticPr fontId="2"/>
  </si>
  <si>
    <t>大腸菌群「陽性」と判定した</t>
    <phoneticPr fontId="2"/>
  </si>
  <si>
    <t>大腸菌群「陰性」と判定した</t>
    <phoneticPr fontId="2"/>
  </si>
  <si>
    <t>染色を行った場合は右欄より選択をしてください
（グラムの性質）</t>
    <rPh sb="0" eb="2">
      <t>センショク</t>
    </rPh>
    <rPh sb="3" eb="4">
      <t>オコナ</t>
    </rPh>
    <rPh sb="6" eb="8">
      <t>バアイ</t>
    </rPh>
    <rPh sb="9" eb="10">
      <t>ミギ</t>
    </rPh>
    <rPh sb="10" eb="11">
      <t>ラン</t>
    </rPh>
    <rPh sb="13" eb="15">
      <t>センタク</t>
    </rPh>
    <rPh sb="28" eb="30">
      <t>セイシツ</t>
    </rPh>
    <phoneticPr fontId="2"/>
  </si>
  <si>
    <t>グラム陰性、桿菌を確認しました</t>
    <rPh sb="3" eb="5">
      <t>インセイ</t>
    </rPh>
    <rPh sb="6" eb="8">
      <t>カンキン</t>
    </rPh>
    <rPh sb="9" eb="11">
      <t>カクニン</t>
    </rPh>
    <phoneticPr fontId="2"/>
  </si>
  <si>
    <t>グラム陽性、球菌を確認しました</t>
    <rPh sb="3" eb="5">
      <t>ヨウセイ</t>
    </rPh>
    <rPh sb="6" eb="8">
      <t>キュウキン</t>
    </rPh>
    <rPh sb="9" eb="11">
      <t>カクニン</t>
    </rPh>
    <phoneticPr fontId="2"/>
  </si>
  <si>
    <t>グラム陰性、桿菌およびグラム陽性、球菌ともに確認しました</t>
    <rPh sb="3" eb="5">
      <t>インセイ</t>
    </rPh>
    <rPh sb="6" eb="8">
      <t>カンキン</t>
    </rPh>
    <rPh sb="14" eb="16">
      <t>ヨウセイ</t>
    </rPh>
    <rPh sb="17" eb="19">
      <t>キュウキン</t>
    </rPh>
    <rPh sb="22" eb="24">
      <t>カクニン</t>
    </rPh>
    <phoneticPr fontId="2"/>
  </si>
  <si>
    <t>大腸菌群の確認</t>
    <rPh sb="0" eb="3">
      <t>ダイチョウキン</t>
    </rPh>
    <rPh sb="3" eb="4">
      <t>グン</t>
    </rPh>
    <rPh sb="5" eb="7">
      <t>カクニン</t>
    </rPh>
    <phoneticPr fontId="2"/>
  </si>
  <si>
    <t>大腸菌の確認</t>
    <rPh sb="0" eb="3">
      <t>ダイチョウキン</t>
    </rPh>
    <rPh sb="4" eb="6">
      <t>カクニン</t>
    </rPh>
    <phoneticPr fontId="2"/>
  </si>
  <si>
    <t>大腸菌群数の結果</t>
    <rPh sb="0" eb="3">
      <t>ダイチョウキン</t>
    </rPh>
    <rPh sb="3" eb="4">
      <t>グン</t>
    </rPh>
    <rPh sb="4" eb="5">
      <t>スウ</t>
    </rPh>
    <phoneticPr fontId="2"/>
  </si>
  <si>
    <t>　１．大腸菌群の測定方法について</t>
    <rPh sb="3" eb="7">
      <t>ダイチョウキングン</t>
    </rPh>
    <rPh sb="8" eb="10">
      <t>ソクテイ</t>
    </rPh>
    <rPh sb="10" eb="12">
      <t>ホウホウ</t>
    </rPh>
    <phoneticPr fontId="2"/>
  </si>
  <si>
    <t>該当する箇所に「●」を付けて下さい（●は１つだけ）</t>
    <rPh sb="0" eb="2">
      <t>ガイトウ</t>
    </rPh>
    <rPh sb="4" eb="6">
      <t>カショ</t>
    </rPh>
    <rPh sb="11" eb="12">
      <t>ツ</t>
    </rPh>
    <rPh sb="14" eb="15">
      <t>クダ</t>
    </rPh>
    <phoneticPr fontId="2"/>
  </si>
  <si>
    <t>会社名</t>
    <rPh sb="0" eb="3">
      <t>カイシャメイ</t>
    </rPh>
    <phoneticPr fontId="2"/>
  </si>
  <si>
    <t>各社№</t>
    <rPh sb="0" eb="2">
      <t>カクシャ</t>
    </rPh>
    <phoneticPr fontId="2"/>
  </si>
  <si>
    <t>集計結果
（対数値）</t>
    <rPh sb="0" eb="2">
      <t>シュウケイ</t>
    </rPh>
    <rPh sb="2" eb="4">
      <t>ケッカ</t>
    </rPh>
    <rPh sb="6" eb="9">
      <t>タイスウチ</t>
    </rPh>
    <phoneticPr fontId="2"/>
  </si>
  <si>
    <t>集計結果
（実数値）</t>
    <rPh sb="0" eb="2">
      <t>シュウケイ</t>
    </rPh>
    <rPh sb="2" eb="4">
      <t>ケッカ</t>
    </rPh>
    <rPh sb="6" eb="8">
      <t>ジッスウ</t>
    </rPh>
    <rPh sb="8" eb="9">
      <t>チ</t>
    </rPh>
    <phoneticPr fontId="2"/>
  </si>
  <si>
    <t>平均</t>
    <rPh sb="0" eb="2">
      <t>ヘイキン</t>
    </rPh>
    <phoneticPr fontId="2"/>
  </si>
  <si>
    <t>標準偏差</t>
    <phoneticPr fontId="2"/>
  </si>
  <si>
    <t>中央値</t>
    <rPh sb="0" eb="2">
      <t>チュウオウ</t>
    </rPh>
    <rPh sb="2" eb="3">
      <t>アタイ</t>
    </rPh>
    <phoneticPr fontId="2"/>
  </si>
  <si>
    <t>最大値</t>
    <rPh sb="0" eb="3">
      <t>サイダイチ</t>
    </rPh>
    <phoneticPr fontId="2"/>
  </si>
  <si>
    <t>最小値</t>
    <rPh sb="0" eb="3">
      <t>サイショウチ</t>
    </rPh>
    <phoneticPr fontId="2"/>
  </si>
  <si>
    <t>到着日</t>
    <rPh sb="0" eb="3">
      <t>トウチャクビ</t>
    </rPh>
    <phoneticPr fontId="2"/>
  </si>
  <si>
    <t>到着
時刻</t>
    <rPh sb="0" eb="2">
      <t>トウチャク</t>
    </rPh>
    <rPh sb="3" eb="5">
      <t>ジコク</t>
    </rPh>
    <phoneticPr fontId="2"/>
  </si>
  <si>
    <t>ｻﾝﾌﾟﾙ保管方法</t>
    <rPh sb="5" eb="7">
      <t>ホカン</t>
    </rPh>
    <rPh sb="7" eb="9">
      <t>ホウホウ</t>
    </rPh>
    <phoneticPr fontId="2"/>
  </si>
  <si>
    <t>検査
開始日</t>
    <rPh sb="0" eb="2">
      <t>ケンサ</t>
    </rPh>
    <rPh sb="3" eb="6">
      <t>カイシビ</t>
    </rPh>
    <phoneticPr fontId="2"/>
  </si>
  <si>
    <t>検体
採取量</t>
    <rPh sb="0" eb="2">
      <t>ケンタイ</t>
    </rPh>
    <rPh sb="3" eb="5">
      <t>サイシュ</t>
    </rPh>
    <rPh sb="5" eb="6">
      <t>リョウ</t>
    </rPh>
    <phoneticPr fontId="2"/>
  </si>
  <si>
    <t>培養
開始日</t>
    <rPh sb="0" eb="2">
      <t>バイヨウ</t>
    </rPh>
    <rPh sb="3" eb="5">
      <t>カイシ</t>
    </rPh>
    <rPh sb="5" eb="6">
      <t>ビ</t>
    </rPh>
    <phoneticPr fontId="2"/>
  </si>
  <si>
    <t>培養
終了日</t>
    <rPh sb="0" eb="2">
      <t>バイヨウ</t>
    </rPh>
    <rPh sb="3" eb="5">
      <t>シュウリョウ</t>
    </rPh>
    <rPh sb="5" eb="6">
      <t>ビ</t>
    </rPh>
    <phoneticPr fontId="2"/>
  </si>
  <si>
    <t>検査法</t>
    <rPh sb="0" eb="3">
      <t>ケンサホウ</t>
    </rPh>
    <phoneticPr fontId="2"/>
  </si>
  <si>
    <t>担当者</t>
    <rPh sb="0" eb="3">
      <t>タントウシャ</t>
    </rPh>
    <phoneticPr fontId="2"/>
  </si>
  <si>
    <t>会社名</t>
    <rPh sb="0" eb="2">
      <t>カイシャ</t>
    </rPh>
    <rPh sb="2" eb="3">
      <t>メイ</t>
    </rPh>
    <phoneticPr fontId="2"/>
  </si>
  <si>
    <t>対数値</t>
    <rPh sb="0" eb="2">
      <t>タイスウ</t>
    </rPh>
    <rPh sb="2" eb="3">
      <t>チ</t>
    </rPh>
    <phoneticPr fontId="2"/>
  </si>
  <si>
    <t>結果(実数値)</t>
    <rPh sb="0" eb="2">
      <t>ケッカ</t>
    </rPh>
    <rPh sb="3" eb="5">
      <t>ジッスウ</t>
    </rPh>
    <rPh sb="5" eb="6">
      <t>チ</t>
    </rPh>
    <phoneticPr fontId="2"/>
  </si>
  <si>
    <t>保管条件</t>
    <rPh sb="0" eb="2">
      <t>ホカン</t>
    </rPh>
    <rPh sb="2" eb="4">
      <t>ジョウケン</t>
    </rPh>
    <phoneticPr fontId="2"/>
  </si>
  <si>
    <t>対数値
(混釈）</t>
    <rPh sb="0" eb="2">
      <t>タイスウ</t>
    </rPh>
    <rPh sb="2" eb="3">
      <t>チ</t>
    </rPh>
    <rPh sb="5" eb="7">
      <t>コンシャク</t>
    </rPh>
    <phoneticPr fontId="2"/>
  </si>
  <si>
    <t>結果
（実数値）</t>
    <rPh sb="0" eb="2">
      <t>ケッカ</t>
    </rPh>
    <rPh sb="4" eb="6">
      <t>ジッスウ</t>
    </rPh>
    <rPh sb="6" eb="7">
      <t>チ</t>
    </rPh>
    <phoneticPr fontId="2"/>
  </si>
  <si>
    <t>※”大腸菌群の結果”記入について”
　　　⇒”1×100000”ではなく、整数で記載
　　　⇒”/g”は記載せず、数値（半角）のみ</t>
    <rPh sb="2" eb="5">
      <t>ダイチョウキン</t>
    </rPh>
    <rPh sb="5" eb="6">
      <t>グン</t>
    </rPh>
    <rPh sb="60" eb="62">
      <t>ハンカク</t>
    </rPh>
    <phoneticPr fontId="2"/>
  </si>
  <si>
    <t>※”一般生菌数の結果”記入について”
　　　⇒”1×100000”ではなく、整数で記載
　　　⇒”/g”は記載せず、数値（半角）のみ</t>
    <rPh sb="61" eb="63">
      <t>ハンカク</t>
    </rPh>
    <phoneticPr fontId="2"/>
  </si>
  <si>
    <t>混釈培養</t>
    <rPh sb="0" eb="2">
      <t>コンシャク</t>
    </rPh>
    <rPh sb="2" eb="4">
      <t>バイヨウ</t>
    </rPh>
    <phoneticPr fontId="2"/>
  </si>
  <si>
    <t>平板塗沫</t>
    <rPh sb="0" eb="2">
      <t>ヘイバン</t>
    </rPh>
    <rPh sb="2" eb="4">
      <t>トマツ</t>
    </rPh>
    <phoneticPr fontId="2"/>
  </si>
  <si>
    <t>　＊１　 計算式の記述については未入力でも構いませんが、協会として結果の評価・分析のため、記載頂ければ幸いです。</t>
    <rPh sb="28" eb="30">
      <t>キョウカイ</t>
    </rPh>
    <phoneticPr fontId="2"/>
  </si>
  <si>
    <t>培地メーカー</t>
    <rPh sb="0" eb="2">
      <t>バイチ</t>
    </rPh>
    <phoneticPr fontId="2"/>
  </si>
  <si>
    <t>培地名</t>
    <rPh sb="0" eb="2">
      <t>バイチ</t>
    </rPh>
    <rPh sb="2" eb="3">
      <t>メイ</t>
    </rPh>
    <phoneticPr fontId="2"/>
  </si>
  <si>
    <t>その他検査法記載欄</t>
    <rPh sb="2" eb="3">
      <t>タ</t>
    </rPh>
    <rPh sb="3" eb="6">
      <t>ケンサホウ</t>
    </rPh>
    <rPh sb="6" eb="8">
      <t>キサイ</t>
    </rPh>
    <rPh sb="8" eb="9">
      <t>ラン</t>
    </rPh>
    <phoneticPr fontId="2"/>
  </si>
  <si>
    <t>No.</t>
    <phoneticPr fontId="2"/>
  </si>
  <si>
    <t>社名</t>
    <rPh sb="0" eb="2">
      <t>シャメイ</t>
    </rPh>
    <phoneticPr fontId="2"/>
  </si>
  <si>
    <t>1.No.（送り状記載された番号）および社名</t>
    <rPh sb="6" eb="7">
      <t>オク</t>
    </rPh>
    <rPh sb="8" eb="9">
      <t>ジョウ</t>
    </rPh>
    <rPh sb="9" eb="11">
      <t>キサイ</t>
    </rPh>
    <rPh sb="14" eb="16">
      <t>バンゴウ</t>
    </rPh>
    <rPh sb="20" eb="22">
      <t>シャメイ</t>
    </rPh>
    <phoneticPr fontId="2"/>
  </si>
  <si>
    <t>登録番号</t>
    <rPh sb="0" eb="2">
      <t>トウロク</t>
    </rPh>
    <rPh sb="2" eb="4">
      <t>バンゴウ</t>
    </rPh>
    <phoneticPr fontId="2"/>
  </si>
  <si>
    <t>試料数</t>
    <rPh sb="2" eb="3">
      <t>スウ</t>
    </rPh>
    <phoneticPr fontId="2"/>
  </si>
  <si>
    <t>試料瓶</t>
    <rPh sb="0" eb="2">
      <t>シリョウ</t>
    </rPh>
    <rPh sb="2" eb="3">
      <t>ビン</t>
    </rPh>
    <phoneticPr fontId="2"/>
  </si>
  <si>
    <t>梱包容器</t>
    <rPh sb="0" eb="2">
      <t>コンポウ</t>
    </rPh>
    <rPh sb="2" eb="4">
      <t>ヨウキ</t>
    </rPh>
    <phoneticPr fontId="2"/>
  </si>
  <si>
    <t>破損・漏れなどの損傷確認</t>
    <rPh sb="0" eb="2">
      <t>ハソン</t>
    </rPh>
    <rPh sb="3" eb="4">
      <t>モ</t>
    </rPh>
    <rPh sb="8" eb="10">
      <t>ソンショウ</t>
    </rPh>
    <rPh sb="10" eb="12">
      <t>カクニン</t>
    </rPh>
    <phoneticPr fontId="2"/>
  </si>
  <si>
    <t>損傷　無し</t>
  </si>
  <si>
    <t>※技能評価証を発行する人は、1試料1名のみ</t>
    <rPh sb="1" eb="5">
      <t>ギノウヒョウカ</t>
    </rPh>
    <phoneticPr fontId="2"/>
  </si>
  <si>
    <t>陽性</t>
  </si>
  <si>
    <t>●</t>
  </si>
  <si>
    <t>　(3) 大腸菌群・大腸菌の検査結果</t>
    <rPh sb="5" eb="9">
      <t>ダイチョウキングン</t>
    </rPh>
    <rPh sb="10" eb="13">
      <t>ダイチョウキン</t>
    </rPh>
    <rPh sb="14" eb="16">
      <t>ケンサ</t>
    </rPh>
    <rPh sb="16" eb="18">
      <t>ケッカ</t>
    </rPh>
    <phoneticPr fontId="2"/>
  </si>
  <si>
    <t>冷蔵</t>
  </si>
  <si>
    <t>1.混釈培養</t>
  </si>
  <si>
    <t>※自動的に指数表示されます</t>
    <rPh sb="1" eb="4">
      <t>ジドウテキ</t>
    </rPh>
    <rPh sb="5" eb="7">
      <t>シスウ</t>
    </rPh>
    <rPh sb="7" eb="9">
      <t>ヒョウジ</t>
    </rPh>
    <phoneticPr fontId="2"/>
  </si>
  <si>
    <t>対数値
（小数第3位）</t>
    <rPh sb="0" eb="3">
      <t>タイスウチ</t>
    </rPh>
    <rPh sb="5" eb="7">
      <t>ショウスウ</t>
    </rPh>
    <rPh sb="7" eb="8">
      <t>ダイ</t>
    </rPh>
    <rPh sb="9" eb="10">
      <t>クライ</t>
    </rPh>
    <phoneticPr fontId="2"/>
  </si>
  <si>
    <t>データ数:個別</t>
    <rPh sb="3" eb="4">
      <t>スウ</t>
    </rPh>
    <rPh sb="5" eb="7">
      <t>コベツ</t>
    </rPh>
    <phoneticPr fontId="2"/>
  </si>
  <si>
    <t>個人別No.</t>
    <rPh sb="0" eb="2">
      <t>コジン</t>
    </rPh>
    <rPh sb="2" eb="3">
      <t>ベツ</t>
    </rPh>
    <phoneticPr fontId="2"/>
  </si>
  <si>
    <t>損傷の有無</t>
    <rPh sb="0" eb="2">
      <t>ソンショウ</t>
    </rPh>
    <rPh sb="3" eb="5">
      <t>ウム</t>
    </rPh>
    <phoneticPr fontId="2"/>
  </si>
  <si>
    <t>培養日数</t>
    <rPh sb="0" eb="2">
      <t>バイヨウ</t>
    </rPh>
    <rPh sb="2" eb="4">
      <t>ニッスウ</t>
    </rPh>
    <phoneticPr fontId="2"/>
  </si>
  <si>
    <t>検査法:
その他</t>
    <rPh sb="0" eb="3">
      <t>ケンサホウ</t>
    </rPh>
    <rPh sb="7" eb="8">
      <t>タ</t>
    </rPh>
    <phoneticPr fontId="2"/>
  </si>
  <si>
    <t>集計結果
（実数値）</t>
    <rPh sb="0" eb="2">
      <t>シュウケイ</t>
    </rPh>
    <rPh sb="2" eb="4">
      <t>ケッカ</t>
    </rPh>
    <rPh sb="6" eb="8">
      <t>ジッスウ</t>
    </rPh>
    <rPh sb="8" eb="9">
      <t>アタイ</t>
    </rPh>
    <phoneticPr fontId="2"/>
  </si>
  <si>
    <t>標準偏差</t>
  </si>
  <si>
    <t>参加項目</t>
    <rPh sb="0" eb="2">
      <t>サンカ</t>
    </rPh>
    <rPh sb="2" eb="4">
      <t>コウモク</t>
    </rPh>
    <phoneticPr fontId="2"/>
  </si>
  <si>
    <t>時刻(時:分)</t>
    <rPh sb="3" eb="4">
      <t>ジ</t>
    </rPh>
    <rPh sb="5" eb="6">
      <t>フン</t>
    </rPh>
    <phoneticPr fontId="2"/>
  </si>
  <si>
    <t>方法</t>
    <rPh sb="0" eb="2">
      <t>ホウホウ</t>
    </rPh>
    <phoneticPr fontId="2"/>
  </si>
  <si>
    <t>[1. 平板培地　2. 液体培地（発酵管）　3. ペトリフィルム培地　4. その他　]</t>
    <rPh sb="4" eb="5">
      <t>イタ</t>
    </rPh>
    <rPh sb="5" eb="7">
      <t>バイチ</t>
    </rPh>
    <rPh sb="12" eb="14">
      <t>エキタイ</t>
    </rPh>
    <rPh sb="13" eb="15">
      <t>バイチ</t>
    </rPh>
    <rPh sb="16" eb="18">
      <t>ハッコウ</t>
    </rPh>
    <rPh sb="18" eb="19">
      <t>クダ</t>
    </rPh>
    <rPh sb="31" eb="33">
      <t>バイチ</t>
    </rPh>
    <rPh sb="39" eb="40">
      <t>ホカ</t>
    </rPh>
    <phoneticPr fontId="50"/>
  </si>
  <si>
    <t>培地の種類</t>
    <rPh sb="0" eb="2">
      <t>バイチ</t>
    </rPh>
    <rPh sb="3" eb="5">
      <t>シュルイ</t>
    </rPh>
    <phoneticPr fontId="2"/>
  </si>
  <si>
    <t>[1. ﾃﾞｿｷｼｺﾚｰﾄ寒天培地　2. BGLB或いはLB　3. 酵素基質　　]</t>
    <rPh sb="13" eb="15">
      <t>カンテン</t>
    </rPh>
    <rPh sb="15" eb="17">
      <t>バイチ</t>
    </rPh>
    <rPh sb="25" eb="26">
      <t>アル</t>
    </rPh>
    <rPh sb="34" eb="36">
      <t>コウソ</t>
    </rPh>
    <rPh sb="36" eb="38">
      <t>キシツ</t>
    </rPh>
    <phoneticPr fontId="50"/>
  </si>
  <si>
    <t>1)　推定</t>
    <rPh sb="3" eb="5">
      <t>スイテイ</t>
    </rPh>
    <phoneticPr fontId="2"/>
  </si>
  <si>
    <t>2)　確定</t>
    <rPh sb="3" eb="5">
      <t>カクテイ</t>
    </rPh>
    <phoneticPr fontId="2"/>
  </si>
  <si>
    <t>判定結果</t>
    <phoneticPr fontId="2"/>
  </si>
  <si>
    <t>[1. 2菌種のｺﾛﾆｰを確認　2. １菌種のｺﾛﾆｰを確認　3. 何とも言えない]</t>
    <rPh sb="5" eb="7">
      <t>キンシュ</t>
    </rPh>
    <rPh sb="13" eb="15">
      <t>カクニン</t>
    </rPh>
    <rPh sb="20" eb="22">
      <t>キンシュ</t>
    </rPh>
    <rPh sb="28" eb="30">
      <t>カクニン</t>
    </rPh>
    <rPh sb="34" eb="35">
      <t>ナン</t>
    </rPh>
    <rPh sb="37" eb="38">
      <t>イ</t>
    </rPh>
    <phoneticPr fontId="50"/>
  </si>
  <si>
    <t>【培地の種類：平板培地の場合】</t>
    <rPh sb="1" eb="3">
      <t>バイチ</t>
    </rPh>
    <rPh sb="4" eb="6">
      <t>シュルイ</t>
    </rPh>
    <rPh sb="7" eb="9">
      <t>ヘイバン</t>
    </rPh>
    <rPh sb="9" eb="11">
      <t>バイチ</t>
    </rPh>
    <rPh sb="12" eb="14">
      <t>バアイ</t>
    </rPh>
    <phoneticPr fontId="2"/>
  </si>
  <si>
    <t>【培地の種類：液体培地（発酵管）の場合】</t>
    <rPh sb="1" eb="3">
      <t>バイチ</t>
    </rPh>
    <rPh sb="4" eb="6">
      <t>シュルイ</t>
    </rPh>
    <rPh sb="7" eb="9">
      <t>エキタイ</t>
    </rPh>
    <rPh sb="9" eb="11">
      <t>バイチ</t>
    </rPh>
    <rPh sb="12" eb="14">
      <t>ハッコウ</t>
    </rPh>
    <rPh sb="14" eb="15">
      <t>クダ</t>
    </rPh>
    <rPh sb="17" eb="19">
      <t>バアイ</t>
    </rPh>
    <phoneticPr fontId="2"/>
  </si>
  <si>
    <t>　・ガス（気泡）の発生［1. 　あり　2. 　なし　3. 　何とも言えない]</t>
    <rPh sb="5" eb="7">
      <t>キホウ</t>
    </rPh>
    <rPh sb="9" eb="11">
      <t>ハッセイ</t>
    </rPh>
    <rPh sb="30" eb="31">
      <t>ナン</t>
    </rPh>
    <rPh sb="33" eb="34">
      <t>イ</t>
    </rPh>
    <phoneticPr fontId="50"/>
  </si>
  <si>
    <t>　・色の変化［1. 　あり　2. 　なし　3. 　何とも言えない]</t>
    <rPh sb="2" eb="3">
      <t>イロ</t>
    </rPh>
    <rPh sb="4" eb="6">
      <t>ヘンカ</t>
    </rPh>
    <rPh sb="25" eb="26">
      <t>ナン</t>
    </rPh>
    <rPh sb="28" eb="29">
      <t>イ</t>
    </rPh>
    <phoneticPr fontId="50"/>
  </si>
  <si>
    <t>【培地の種類：酵素基質の場合】</t>
    <rPh sb="1" eb="3">
      <t>バイチ</t>
    </rPh>
    <rPh sb="4" eb="6">
      <t>シュルイ</t>
    </rPh>
    <rPh sb="7" eb="9">
      <t>コウソ</t>
    </rPh>
    <rPh sb="9" eb="11">
      <t>キシツ</t>
    </rPh>
    <rPh sb="12" eb="14">
      <t>バアイ</t>
    </rPh>
    <phoneticPr fontId="2"/>
  </si>
  <si>
    <t>　・ガス（気泡）の発生［1. 　あり　2. 　なし　3. 　何とも言えない]※ﾍﾟﾄﾘﾌｨﾙﾑの場合</t>
    <rPh sb="5" eb="7">
      <t>キホウ</t>
    </rPh>
    <rPh sb="9" eb="11">
      <t>ハッセイ</t>
    </rPh>
    <rPh sb="30" eb="31">
      <t>ナン</t>
    </rPh>
    <rPh sb="33" eb="34">
      <t>イ</t>
    </rPh>
    <rPh sb="48" eb="50">
      <t>バアイ</t>
    </rPh>
    <phoneticPr fontId="50"/>
  </si>
  <si>
    <t>　・ｺﾛﾆｰの色調[1. 2菌種のｺﾛﾆｰを確認　2. １菌種のｺﾛﾆｰを確認　3. 何とも言えない]</t>
    <rPh sb="7" eb="9">
      <t>シキチョウ</t>
    </rPh>
    <phoneticPr fontId="50"/>
  </si>
  <si>
    <t>[1.混釈　2.平板塗沫　3.液体培地への添加　4．その他]</t>
    <rPh sb="28" eb="29">
      <t>ホカ</t>
    </rPh>
    <phoneticPr fontId="2"/>
  </si>
  <si>
    <t>EMB培地への塗沫・判定</t>
    <rPh sb="3" eb="5">
      <t>バイチ</t>
    </rPh>
    <rPh sb="7" eb="9">
      <t>トマツ</t>
    </rPh>
    <rPh sb="10" eb="12">
      <t>ハンテイ</t>
    </rPh>
    <phoneticPr fontId="2"/>
  </si>
  <si>
    <t>[1.行った　2.行っていない]</t>
    <rPh sb="3" eb="4">
      <t>オコナ</t>
    </rPh>
    <rPh sb="9" eb="10">
      <t>オコナ</t>
    </rPh>
    <phoneticPr fontId="2"/>
  </si>
  <si>
    <t>3)　完全</t>
    <rPh sb="3" eb="5">
      <t>カンゼン</t>
    </rPh>
    <phoneticPr fontId="2"/>
  </si>
  <si>
    <t>染色法の実施</t>
    <rPh sb="0" eb="2">
      <t>センショク</t>
    </rPh>
    <rPh sb="2" eb="3">
      <t>ホウ</t>
    </rPh>
    <rPh sb="4" eb="6">
      <t>ジッシ</t>
    </rPh>
    <phoneticPr fontId="2"/>
  </si>
  <si>
    <t>[1.グラム染色　2.TMB染色　３染色法を行っていない]</t>
    <rPh sb="6" eb="8">
      <t>センショク</t>
    </rPh>
    <rPh sb="14" eb="16">
      <t>センショク</t>
    </rPh>
    <rPh sb="18" eb="21">
      <t>センショクホウ</t>
    </rPh>
    <rPh sb="22" eb="23">
      <t>オコナ</t>
    </rPh>
    <phoneticPr fontId="2"/>
  </si>
  <si>
    <t>3)　その他</t>
    <rPh sb="5" eb="6">
      <t>ホカ</t>
    </rPh>
    <phoneticPr fontId="2"/>
  </si>
  <si>
    <t>　２．大腸菌群「陽性」判定について</t>
    <rPh sb="3" eb="7">
      <t>ダイチョウキングン</t>
    </rPh>
    <rPh sb="8" eb="10">
      <t>ヨウセイ</t>
    </rPh>
    <rPh sb="11" eb="13">
      <t>ハンテイ</t>
    </rPh>
    <phoneticPr fontId="2"/>
  </si>
  <si>
    <t>その他の試験方法</t>
    <rPh sb="2" eb="3">
      <t>ホカ</t>
    </rPh>
    <rPh sb="4" eb="6">
      <t>シケン</t>
    </rPh>
    <rPh sb="6" eb="8">
      <t>ホウホウ</t>
    </rPh>
    <phoneticPr fontId="2"/>
  </si>
  <si>
    <t>該当するところに「●」を付けて下さい（複数可）</t>
    <rPh sb="0" eb="2">
      <t>ガイトウ</t>
    </rPh>
    <rPh sb="12" eb="13">
      <t>ツ</t>
    </rPh>
    <rPh sb="15" eb="16">
      <t>クダ</t>
    </rPh>
    <rPh sb="19" eb="21">
      <t>フクスウ</t>
    </rPh>
    <rPh sb="21" eb="22">
      <t>カ</t>
    </rPh>
    <phoneticPr fontId="2"/>
  </si>
  <si>
    <t>食品検査装置による検査</t>
    <rPh sb="0" eb="2">
      <t>ショクヒン</t>
    </rPh>
    <rPh sb="2" eb="4">
      <t>ケンサ</t>
    </rPh>
    <rPh sb="4" eb="6">
      <t>ソウチ</t>
    </rPh>
    <rPh sb="9" eb="11">
      <t>ケンサ</t>
    </rPh>
    <phoneticPr fontId="2"/>
  </si>
  <si>
    <t>遺伝子解析を用いた菌種同定</t>
    <rPh sb="0" eb="3">
      <t>イデンシ</t>
    </rPh>
    <rPh sb="3" eb="5">
      <t>カイセキ</t>
    </rPh>
    <rPh sb="6" eb="7">
      <t>モチ</t>
    </rPh>
    <rPh sb="9" eb="11">
      <t>キンシュ</t>
    </rPh>
    <rPh sb="11" eb="13">
      <t>ドウテイ</t>
    </rPh>
    <phoneticPr fontId="2"/>
  </si>
  <si>
    <t>IMViC（ｲﾝﾄﾞｰﾙ産生能・ﾒﾁﾙﾚｯﾄﾞ反応・VP反応・ｼﾓﾝｽﾞのｸｴﾝ酸利用能）</t>
    <rPh sb="12" eb="14">
      <t>サンセイ</t>
    </rPh>
    <rPh sb="14" eb="15">
      <t>ノウ</t>
    </rPh>
    <rPh sb="23" eb="25">
      <t>ハンノウ</t>
    </rPh>
    <rPh sb="28" eb="30">
      <t>ハンノウ</t>
    </rPh>
    <rPh sb="40" eb="41">
      <t>サン</t>
    </rPh>
    <rPh sb="41" eb="43">
      <t>リヨウ</t>
    </rPh>
    <phoneticPr fontId="2"/>
  </si>
  <si>
    <t>陽性菌確認</t>
    <rPh sb="0" eb="2">
      <t>ヨウセイ</t>
    </rPh>
    <rPh sb="2" eb="3">
      <t>キン</t>
    </rPh>
    <rPh sb="3" eb="5">
      <t>カクニン</t>
    </rPh>
    <phoneticPr fontId="2"/>
  </si>
  <si>
    <t>培地・種別</t>
    <rPh sb="0" eb="2">
      <t>バイチ</t>
    </rPh>
    <rPh sb="3" eb="5">
      <t>シュベツ</t>
    </rPh>
    <phoneticPr fontId="2"/>
  </si>
  <si>
    <t>培地・形状</t>
    <rPh sb="0" eb="2">
      <t>バイチ</t>
    </rPh>
    <rPh sb="3" eb="5">
      <t>ケイジョウ</t>
    </rPh>
    <phoneticPr fontId="2"/>
  </si>
  <si>
    <t>推定/方法</t>
    <rPh sb="0" eb="2">
      <t>スイテイ</t>
    </rPh>
    <rPh sb="3" eb="5">
      <t>ホウホウ</t>
    </rPh>
    <phoneticPr fontId="2"/>
  </si>
  <si>
    <t>発酵管・ガス</t>
    <rPh sb="0" eb="2">
      <t>ハッコウ</t>
    </rPh>
    <rPh sb="2" eb="3">
      <t>クダ</t>
    </rPh>
    <phoneticPr fontId="2"/>
  </si>
  <si>
    <t>発酵管・色</t>
    <rPh sb="0" eb="2">
      <t>ハッコウ</t>
    </rPh>
    <rPh sb="2" eb="3">
      <t>クダ</t>
    </rPh>
    <rPh sb="4" eb="5">
      <t>イロ</t>
    </rPh>
    <phoneticPr fontId="2"/>
  </si>
  <si>
    <t>酵素・ガス</t>
    <rPh sb="0" eb="2">
      <t>コウソ</t>
    </rPh>
    <phoneticPr fontId="2"/>
  </si>
  <si>
    <t>酵素・色調</t>
    <rPh sb="0" eb="2">
      <t>コウソ</t>
    </rPh>
    <rPh sb="3" eb="5">
      <t>シキチョウ</t>
    </rPh>
    <phoneticPr fontId="2"/>
  </si>
  <si>
    <t>推定・試験</t>
    <rPh sb="0" eb="2">
      <t>スイテイ</t>
    </rPh>
    <rPh sb="3" eb="5">
      <t>シケン</t>
    </rPh>
    <phoneticPr fontId="2"/>
  </si>
  <si>
    <t>推定・結果</t>
    <rPh sb="0" eb="2">
      <t>スイテイ</t>
    </rPh>
    <rPh sb="3" eb="5">
      <t>ケッカ</t>
    </rPh>
    <phoneticPr fontId="2"/>
  </si>
  <si>
    <t>確定</t>
    <rPh sb="0" eb="2">
      <t>カクテイ</t>
    </rPh>
    <phoneticPr fontId="2"/>
  </si>
  <si>
    <t>EMB</t>
    <phoneticPr fontId="2"/>
  </si>
  <si>
    <t>完全</t>
    <rPh sb="0" eb="2">
      <t>カンゼン</t>
    </rPh>
    <phoneticPr fontId="2"/>
  </si>
  <si>
    <t>染色法</t>
    <rPh sb="0" eb="3">
      <t>センショクホウ</t>
    </rPh>
    <phoneticPr fontId="2"/>
  </si>
  <si>
    <t>その他</t>
    <rPh sb="2" eb="3">
      <t>ホカ</t>
    </rPh>
    <phoneticPr fontId="2"/>
  </si>
  <si>
    <t>IMVIC</t>
    <phoneticPr fontId="2"/>
  </si>
  <si>
    <t>遺伝子</t>
    <rPh sb="0" eb="3">
      <t>イデンシ</t>
    </rPh>
    <phoneticPr fontId="2"/>
  </si>
  <si>
    <t>検査装置</t>
    <rPh sb="0" eb="2">
      <t>ケンサ</t>
    </rPh>
    <rPh sb="2" eb="4">
      <t>ソウチ</t>
    </rPh>
    <phoneticPr fontId="2"/>
  </si>
  <si>
    <t>何ともいえない</t>
    <rPh sb="0" eb="1">
      <t>ナン</t>
    </rPh>
    <phoneticPr fontId="2"/>
  </si>
  <si>
    <t>大腸菌群判定結果</t>
    <rPh sb="0" eb="4">
      <t>ダイチョウキングン</t>
    </rPh>
    <rPh sb="4" eb="6">
      <t>ハンテイ</t>
    </rPh>
    <rPh sb="6" eb="8">
      <t>ケッカ</t>
    </rPh>
    <phoneticPr fontId="2"/>
  </si>
  <si>
    <t>G＋・球菌</t>
    <rPh sb="3" eb="4">
      <t>キュウ</t>
    </rPh>
    <phoneticPr fontId="2"/>
  </si>
  <si>
    <t>2種➡2種</t>
    <rPh sb="1" eb="2">
      <t>シュ</t>
    </rPh>
    <rPh sb="4" eb="5">
      <t>シュ</t>
    </rPh>
    <phoneticPr fontId="2"/>
  </si>
  <si>
    <t>2種➡1種</t>
    <rPh sb="1" eb="2">
      <t>シュ</t>
    </rPh>
    <rPh sb="4" eb="5">
      <t>シュ</t>
    </rPh>
    <phoneticPr fontId="2"/>
  </si>
  <si>
    <t>2種➡陰性</t>
    <rPh sb="1" eb="2">
      <t>シュ</t>
    </rPh>
    <rPh sb="3" eb="5">
      <t>インセイ</t>
    </rPh>
    <phoneticPr fontId="2"/>
  </si>
  <si>
    <t>1種➡1種</t>
    <rPh sb="1" eb="2">
      <t>シュ</t>
    </rPh>
    <rPh sb="4" eb="5">
      <t>シュ</t>
    </rPh>
    <phoneticPr fontId="2"/>
  </si>
  <si>
    <t>1種➡陰性</t>
    <rPh sb="1" eb="2">
      <t>シュ</t>
    </rPh>
    <rPh sb="3" eb="5">
      <t>インセイ</t>
    </rPh>
    <phoneticPr fontId="2"/>
  </si>
  <si>
    <t>G−・桿菌</t>
    <rPh sb="3" eb="5">
      <t>カンキン</t>
    </rPh>
    <phoneticPr fontId="2"/>
  </si>
  <si>
    <t>両方</t>
    <rPh sb="0" eb="2">
      <t>リョウホウ</t>
    </rPh>
    <phoneticPr fontId="2"/>
  </si>
  <si>
    <t>グラム染色</t>
    <rPh sb="3" eb="5">
      <t>センショク</t>
    </rPh>
    <phoneticPr fontId="2"/>
  </si>
  <si>
    <t>●</t>
    <phoneticPr fontId="2"/>
  </si>
  <si>
    <t>2025</t>
    <phoneticPr fontId="2"/>
  </si>
  <si>
    <t>〇✖株式会社</t>
    <rPh sb="2" eb="6">
      <t>カブシキガイシャ</t>
    </rPh>
    <phoneticPr fontId="2"/>
  </si>
  <si>
    <t>標準寒天培地</t>
    <rPh sb="0" eb="2">
      <t>ヒョウジュン</t>
    </rPh>
    <rPh sb="2" eb="4">
      <t>カンテン</t>
    </rPh>
    <rPh sb="4" eb="6">
      <t>バイチ</t>
    </rPh>
    <phoneticPr fontId="2"/>
  </si>
  <si>
    <t>ニッスイ</t>
    <phoneticPr fontId="2"/>
  </si>
  <si>
    <t>〇✖谷</t>
    <rPh sb="2" eb="3">
      <t>タニ</t>
    </rPh>
    <phoneticPr fontId="2"/>
  </si>
  <si>
    <t>[（57+64）/2]×100000＝60.5×100000＝6050000⇒6100000</t>
    <phoneticPr fontId="2"/>
  </si>
  <si>
    <t>陰性</t>
  </si>
  <si>
    <t>資料1-1．2025年度　一般生菌数集計表（個別）</t>
    <rPh sb="0" eb="2">
      <t>シリョウ</t>
    </rPh>
    <rPh sb="10" eb="11">
      <t>ネン</t>
    </rPh>
    <rPh sb="11" eb="12">
      <t>ド</t>
    </rPh>
    <rPh sb="13" eb="15">
      <t>イッパン</t>
    </rPh>
    <rPh sb="15" eb="18">
      <t>セイキンスウ</t>
    </rPh>
    <rPh sb="18" eb="20">
      <t>シュウケイ</t>
    </rPh>
    <rPh sb="20" eb="21">
      <t>ヒョウ</t>
    </rPh>
    <rPh sb="22" eb="24">
      <t>コベツ</t>
    </rPh>
    <phoneticPr fontId="2"/>
  </si>
  <si>
    <t>資料2-1．2025年度　大腸菌群数集計表（個別）</t>
    <rPh sb="0" eb="2">
      <t>シリョウ</t>
    </rPh>
    <rPh sb="13" eb="17">
      <t>ダイチョウキングン</t>
    </rPh>
    <rPh sb="17" eb="18">
      <t>スウ</t>
    </rPh>
    <rPh sb="18" eb="20">
      <t>シュウケイ</t>
    </rPh>
    <rPh sb="20" eb="21">
      <t>ヒョウ</t>
    </rPh>
    <rPh sb="22" eb="24">
      <t>コベツ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</si>
</sst>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yyyy/m/d;@"/>
    <numFmt numFmtId="177" formatCode="[DBNum3][$-411]0"/>
    <numFmt numFmtId="178" formatCode="0_);[Red]\(0\)"/>
    <numFmt numFmtId="179" formatCode="0.000_ "/>
    <numFmt numFmtId="180" formatCode="0.0_ "/>
    <numFmt numFmtId="181" formatCode="#,##0_);[Red]\(#,##0\)"/>
    <numFmt numFmtId="182" formatCode="h&quot;時&quot;mm&quot;分&quot;;@"/>
    <numFmt numFmtId="183" formatCode="h:mm;@"/>
    <numFmt numFmtId="184" formatCode="m/d;@"/>
    <numFmt numFmtId="185" formatCode="0.0000_);[Red]\(0.0000\)"/>
    <numFmt numFmtId="186" formatCode="0.0E+00"/>
    <numFmt numFmtId="187" formatCode="[$-F400]h:mm:ss\ AM/PM"/>
    <numFmt numFmtId="188" formatCode="0.00_ "/>
    <numFmt numFmtId="189" formatCode="0.0_);[Red]\(0.0\)"/>
    <numFmt numFmtId="190" formatCode="0.00_);[Red]\(0.00\)"/>
    <numFmt numFmtId="191" formatCode="0_ "/>
    <numFmt numFmtId="192" formatCode="0.000_);[Red]\(0.000\)"/>
  </numFmts>
  <fonts count="80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color indexed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8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name val="ＭＳ Ｐゴシック"/>
      <family val="3"/>
      <charset val="128"/>
    </font>
    <font>
      <sz val="28"/>
      <name val="ＭＳ Ｐゴシック"/>
      <family val="3"/>
      <charset val="128"/>
    </font>
    <font>
      <sz val="28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color indexed="12"/>
      <name val="ＭＳ ゴシック"/>
      <family val="3"/>
      <charset val="128"/>
    </font>
    <font>
      <sz val="7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6"/>
      <color indexed="43"/>
      <name val="ＭＳ ゴシック"/>
      <family val="3"/>
      <charset val="128"/>
    </font>
    <font>
      <b/>
      <sz val="14"/>
      <color indexed="12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6"/>
      <color theme="1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2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10"/>
      <name val="HGSｺﾞｼｯｸM"/>
      <family val="3"/>
      <charset val="128"/>
    </font>
    <font>
      <sz val="11"/>
      <color rgb="FFFF0000"/>
      <name val="HGSｺﾞｼｯｸM"/>
      <family val="3"/>
      <charset val="128"/>
    </font>
    <font>
      <sz val="14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"/>
      <color theme="1"/>
      <name val="HGSｺﾞｼｯｸM"/>
      <family val="3"/>
      <charset val="128"/>
    </font>
    <font>
      <sz val="10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11"/>
      <name val="BIZ UDゴシック"/>
      <family val="3"/>
      <charset val="128"/>
    </font>
    <font>
      <sz val="11"/>
      <color indexed="12"/>
      <name val="BIZ UDゴシック"/>
      <family val="3"/>
      <charset val="128"/>
    </font>
    <font>
      <b/>
      <sz val="12"/>
      <name val="HGSｺﾞｼｯｸM"/>
      <family val="3"/>
      <charset val="128"/>
    </font>
    <font>
      <sz val="14"/>
      <name val="HGSｺﾞｼｯｸM"/>
      <family val="3"/>
      <charset val="128"/>
    </font>
    <font>
      <sz val="12.5"/>
      <name val="HGSｺﾞｼｯｸM"/>
      <family val="3"/>
      <charset val="128"/>
    </font>
    <font>
      <sz val="6"/>
      <name val="ＭＳ Ｐゴシック"/>
      <family val="2"/>
      <charset val="128"/>
      <scheme val="minor"/>
    </font>
    <font>
      <u/>
      <sz val="22"/>
      <name val="HGSｺﾞｼｯｸM"/>
      <family val="3"/>
      <charset val="128"/>
    </font>
    <font>
      <sz val="18"/>
      <name val="HGSｺﾞｼｯｸM"/>
      <family val="3"/>
      <charset val="128"/>
    </font>
    <font>
      <b/>
      <sz val="16"/>
      <name val="HGSｺﾞｼｯｸM"/>
      <family val="3"/>
      <charset val="128"/>
    </font>
    <font>
      <sz val="16"/>
      <name val="HGSｺﾞｼｯｸM"/>
      <family val="3"/>
      <charset val="128"/>
    </font>
    <font>
      <sz val="16"/>
      <color indexed="10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sz val="18"/>
      <color rgb="FFFF0000"/>
      <name val="HGSｺﾞｼｯｸM"/>
      <family val="3"/>
      <charset val="128"/>
    </font>
    <font>
      <sz val="16"/>
      <color rgb="FF002060"/>
      <name val="HGSｺﾞｼｯｸM"/>
      <family val="3"/>
      <charset val="128"/>
    </font>
    <font>
      <sz val="16"/>
      <color theme="1"/>
      <name val="HGSｺﾞｼｯｸM"/>
      <family val="3"/>
      <charset val="128"/>
    </font>
    <font>
      <sz val="14"/>
      <color rgb="FF002060"/>
      <name val="HGSｺﾞｼｯｸM"/>
      <family val="3"/>
      <charset val="128"/>
    </font>
    <font>
      <b/>
      <sz val="16"/>
      <color rgb="FF002060"/>
      <name val="HGSｺﾞｼｯｸM"/>
      <family val="3"/>
      <charset val="128"/>
    </font>
    <font>
      <sz val="12"/>
      <color theme="3"/>
      <name val="HGSｺﾞｼｯｸM"/>
      <family val="3"/>
      <charset val="128"/>
    </font>
    <font>
      <sz val="28"/>
      <color theme="1"/>
      <name val="HGSｺﾞｼｯｸM"/>
      <family val="3"/>
      <charset val="128"/>
    </font>
    <font>
      <sz val="26"/>
      <color theme="1"/>
      <name val="HGSｺﾞｼｯｸM"/>
      <family val="3"/>
      <charset val="128"/>
    </font>
    <font>
      <sz val="14"/>
      <color rgb="FFFF0000"/>
      <name val="HGSｺﾞｼｯｸM"/>
      <family val="3"/>
      <charset val="128"/>
    </font>
    <font>
      <b/>
      <sz val="16"/>
      <color theme="3"/>
      <name val="HGSｺﾞｼｯｸM"/>
      <family val="3"/>
      <charset val="128"/>
    </font>
    <font>
      <b/>
      <sz val="18"/>
      <color rgb="FFFF0000"/>
      <name val="HGSｺﾞｼｯｸM"/>
      <family val="3"/>
      <charset val="128"/>
    </font>
    <font>
      <b/>
      <sz val="14"/>
      <color rgb="FFFF0000"/>
      <name val="HGSｺﾞｼｯｸM"/>
      <family val="3"/>
      <charset val="128"/>
    </font>
    <font>
      <b/>
      <sz val="14"/>
      <color theme="1"/>
      <name val="HGSｺﾞｼｯｸM"/>
      <family val="3"/>
      <charset val="128"/>
    </font>
    <font>
      <b/>
      <sz val="12"/>
      <color theme="1"/>
      <name val="HGSｺﾞｼｯｸM"/>
      <family val="3"/>
      <charset val="128"/>
    </font>
    <font>
      <sz val="12"/>
      <color rgb="FFFF0000"/>
      <name val="HGSｺﾞｼｯｸM"/>
      <family val="3"/>
      <charset val="128"/>
    </font>
    <font>
      <b/>
      <sz val="16"/>
      <color theme="1"/>
      <name val="HGSｺﾞｼｯｸM"/>
      <family val="3"/>
      <charset val="128"/>
    </font>
    <font>
      <sz val="22"/>
      <color rgb="FFFF0000"/>
      <name val="HGSｺﾞｼｯｸM"/>
      <family val="3"/>
      <charset val="128"/>
    </font>
    <font>
      <sz val="16"/>
      <color rgb="FFFF0000"/>
      <name val="HGSｺﾞｼｯｸM"/>
      <family val="3"/>
      <charset val="128"/>
    </font>
    <font>
      <sz val="36"/>
      <color theme="1"/>
      <name val="HGSｺﾞｼｯｸM"/>
      <family val="3"/>
      <charset val="128"/>
    </font>
    <font>
      <sz val="22"/>
      <color rgb="FFC00000"/>
      <name val="HGSｺﾞｼｯｸM"/>
      <family val="3"/>
      <charset val="128"/>
    </font>
    <font>
      <sz val="22"/>
      <name val="HGSｺﾞｼｯｸM"/>
      <family val="3"/>
      <charset val="128"/>
    </font>
    <font>
      <sz val="14"/>
      <color indexed="12"/>
      <name val="HGSｺﾞｼｯｸM"/>
      <family val="3"/>
      <charset val="128"/>
    </font>
    <font>
      <sz val="16"/>
      <color indexed="12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83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1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7" fillId="0" borderId="0" xfId="0" applyFont="1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20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38" fontId="16" fillId="0" borderId="0" xfId="1" applyFont="1" applyFill="1" applyBorder="1" applyAlignment="1">
      <alignment horizontal="center" vertical="center"/>
    </xf>
    <xf numFmtId="188" fontId="4" fillId="0" borderId="3" xfId="0" applyNumberFormat="1" applyFont="1" applyBorder="1" applyAlignment="1">
      <alignment horizontal="center" vertical="center"/>
    </xf>
    <xf numFmtId="186" fontId="4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189" fontId="21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shrinkToFit="1"/>
    </xf>
    <xf numFmtId="0" fontId="24" fillId="0" borderId="0" xfId="0" applyFont="1">
      <alignment vertical="center"/>
    </xf>
    <xf numFmtId="0" fontId="28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89" fontId="25" fillId="0" borderId="3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1" fontId="33" fillId="0" borderId="0" xfId="0" applyNumberFormat="1" applyFont="1" applyAlignment="1">
      <alignment horizontal="center" vertical="center" wrapText="1" shrinkToFit="1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 wrapText="1" shrinkToFit="1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3" fillId="0" borderId="0" xfId="0" applyFont="1">
      <alignment vertical="center"/>
    </xf>
    <xf numFmtId="0" fontId="34" fillId="0" borderId="0" xfId="0" applyFont="1" applyAlignment="1">
      <alignment vertical="center" wrapText="1"/>
    </xf>
    <xf numFmtId="0" fontId="34" fillId="0" borderId="0" xfId="0" applyFont="1">
      <alignment vertical="center"/>
    </xf>
    <xf numFmtId="178" fontId="39" fillId="0" borderId="0" xfId="0" applyNumberFormat="1" applyFont="1" applyAlignment="1">
      <alignment horizontal="left" vertical="center"/>
    </xf>
    <xf numFmtId="0" fontId="40" fillId="0" borderId="0" xfId="0" applyFont="1">
      <alignment vertical="center"/>
    </xf>
    <xf numFmtId="178" fontId="41" fillId="0" borderId="0" xfId="0" applyNumberFormat="1" applyFont="1" applyAlignment="1">
      <alignment horizontal="center" vertical="center"/>
    </xf>
    <xf numFmtId="0" fontId="41" fillId="0" borderId="0" xfId="0" applyFont="1">
      <alignment vertical="center"/>
    </xf>
    <xf numFmtId="0" fontId="41" fillId="0" borderId="0" xfId="0" applyFont="1" applyAlignment="1">
      <alignment horizontal="center" vertical="center"/>
    </xf>
    <xf numFmtId="0" fontId="33" fillId="3" borderId="10" xfId="0" applyFont="1" applyFill="1" applyBorder="1" applyAlignment="1">
      <alignment horizontal="center" vertical="center" wrapText="1"/>
    </xf>
    <xf numFmtId="0" fontId="42" fillId="3" borderId="11" xfId="0" applyFont="1" applyFill="1" applyBorder="1" applyAlignment="1">
      <alignment vertical="center" wrapText="1"/>
    </xf>
    <xf numFmtId="178" fontId="42" fillId="3" borderId="11" xfId="0" applyNumberFormat="1" applyFont="1" applyFill="1" applyBorder="1" applyAlignment="1">
      <alignment horizontal="center" vertical="center" wrapText="1"/>
    </xf>
    <xf numFmtId="0" fontId="34" fillId="3" borderId="23" xfId="0" applyFont="1" applyFill="1" applyBorder="1" applyAlignment="1">
      <alignment horizontal="center" vertical="center" wrapText="1"/>
    </xf>
    <xf numFmtId="192" fontId="34" fillId="3" borderId="3" xfId="0" applyNumberFormat="1" applyFont="1" applyFill="1" applyBorder="1" applyAlignment="1">
      <alignment horizontal="center" vertical="center" wrapText="1"/>
    </xf>
    <xf numFmtId="0" fontId="34" fillId="3" borderId="3" xfId="0" applyFont="1" applyFill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178" fontId="34" fillId="0" borderId="3" xfId="0" applyNumberFormat="1" applyFont="1" applyBorder="1" applyAlignment="1">
      <alignment horizontal="center" vertical="center" wrapText="1" shrinkToFit="1"/>
    </xf>
    <xf numFmtId="0" fontId="33" fillId="0" borderId="23" xfId="0" applyFont="1" applyBorder="1" applyAlignment="1">
      <alignment horizontal="center" vertical="center"/>
    </xf>
    <xf numFmtId="192" fontId="34" fillId="0" borderId="3" xfId="0" applyNumberFormat="1" applyFont="1" applyBorder="1" applyAlignment="1">
      <alignment horizontal="center" vertical="center" shrinkToFit="1"/>
    </xf>
    <xf numFmtId="11" fontId="34" fillId="0" borderId="3" xfId="0" applyNumberFormat="1" applyFont="1" applyBorder="1" applyAlignment="1">
      <alignment horizontal="center" vertical="center" shrinkToFit="1"/>
    </xf>
    <xf numFmtId="0" fontId="34" fillId="0" borderId="3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 shrinkToFit="1"/>
    </xf>
    <xf numFmtId="0" fontId="34" fillId="0" borderId="0" xfId="0" applyFont="1" applyAlignment="1">
      <alignment horizontal="center" vertical="center"/>
    </xf>
    <xf numFmtId="0" fontId="35" fillId="3" borderId="3" xfId="0" applyFont="1" applyFill="1" applyBorder="1" applyAlignment="1">
      <alignment horizontal="center" vertical="center" wrapText="1"/>
    </xf>
    <xf numFmtId="0" fontId="34" fillId="3" borderId="3" xfId="0" applyFont="1" applyFill="1" applyBorder="1" applyAlignment="1">
      <alignment horizontal="center" vertical="center" wrapText="1" shrinkToFit="1"/>
    </xf>
    <xf numFmtId="0" fontId="33" fillId="3" borderId="3" xfId="0" applyFont="1" applyFill="1" applyBorder="1" applyAlignment="1">
      <alignment horizontal="center" vertical="center" wrapText="1"/>
    </xf>
    <xf numFmtId="189" fontId="38" fillId="0" borderId="3" xfId="0" applyNumberFormat="1" applyFont="1" applyBorder="1" applyAlignment="1">
      <alignment horizontal="center" vertical="center" wrapText="1"/>
    </xf>
    <xf numFmtId="191" fontId="33" fillId="0" borderId="3" xfId="0" applyNumberFormat="1" applyFont="1" applyBorder="1" applyAlignment="1">
      <alignment horizontal="center" vertical="center" wrapText="1"/>
    </xf>
    <xf numFmtId="189" fontId="33" fillId="0" borderId="3" xfId="0" applyNumberFormat="1" applyFont="1" applyBorder="1" applyAlignment="1">
      <alignment horizontal="center" vertical="center" wrapText="1"/>
    </xf>
    <xf numFmtId="179" fontId="33" fillId="0" borderId="3" xfId="0" applyNumberFormat="1" applyFont="1" applyBorder="1" applyAlignment="1">
      <alignment horizontal="center" vertical="center"/>
    </xf>
    <xf numFmtId="186" fontId="33" fillId="0" borderId="3" xfId="0" applyNumberFormat="1" applyFont="1" applyBorder="1" applyAlignment="1">
      <alignment horizontal="center" vertical="center" wrapText="1"/>
    </xf>
    <xf numFmtId="184" fontId="33" fillId="0" borderId="3" xfId="0" applyNumberFormat="1" applyFont="1" applyBorder="1" applyAlignment="1">
      <alignment horizontal="center" vertical="center" wrapText="1"/>
    </xf>
    <xf numFmtId="183" fontId="33" fillId="0" borderId="3" xfId="0" applyNumberFormat="1" applyFont="1" applyBorder="1" applyAlignment="1">
      <alignment horizontal="center" vertical="center" wrapText="1"/>
    </xf>
    <xf numFmtId="180" fontId="33" fillId="0" borderId="3" xfId="0" applyNumberFormat="1" applyFont="1" applyBorder="1" applyAlignment="1">
      <alignment horizontal="center" vertical="center" wrapText="1"/>
    </xf>
    <xf numFmtId="179" fontId="4" fillId="0" borderId="3" xfId="0" applyNumberFormat="1" applyFont="1" applyBorder="1" applyAlignment="1">
      <alignment horizontal="center" vertical="center"/>
    </xf>
    <xf numFmtId="186" fontId="4" fillId="0" borderId="3" xfId="0" applyNumberFormat="1" applyFont="1" applyBorder="1" applyAlignment="1">
      <alignment horizontal="center" vertical="center" wrapText="1"/>
    </xf>
    <xf numFmtId="184" fontId="4" fillId="0" borderId="3" xfId="0" applyNumberFormat="1" applyFont="1" applyBorder="1" applyAlignment="1">
      <alignment horizontal="center" vertical="center" wrapText="1"/>
    </xf>
    <xf numFmtId="183" fontId="4" fillId="0" borderId="3" xfId="0" applyNumberFormat="1" applyFont="1" applyBorder="1" applyAlignment="1">
      <alignment horizontal="center" vertical="center" wrapText="1"/>
    </xf>
    <xf numFmtId="189" fontId="4" fillId="0" borderId="3" xfId="0" applyNumberFormat="1" applyFont="1" applyBorder="1" applyAlignment="1">
      <alignment horizontal="center" vertical="center" wrapText="1"/>
    </xf>
    <xf numFmtId="38" fontId="15" fillId="0" borderId="0" xfId="1" applyFont="1" applyFill="1" applyBorder="1" applyAlignment="1">
      <alignment horizontal="center" vertical="center"/>
    </xf>
    <xf numFmtId="0" fontId="34" fillId="0" borderId="32" xfId="0" applyFont="1" applyBorder="1">
      <alignment vertical="center"/>
    </xf>
    <xf numFmtId="0" fontId="33" fillId="0" borderId="32" xfId="0" applyFont="1" applyBorder="1">
      <alignment vertical="center"/>
    </xf>
    <xf numFmtId="0" fontId="4" fillId="0" borderId="32" xfId="0" applyFont="1" applyBorder="1">
      <alignment vertical="center"/>
    </xf>
    <xf numFmtId="187" fontId="34" fillId="0" borderId="78" xfId="0" applyNumberFormat="1" applyFont="1" applyBorder="1" applyAlignment="1">
      <alignment horizontal="center" vertical="center" shrinkToFit="1"/>
    </xf>
    <xf numFmtId="0" fontId="34" fillId="0" borderId="78" xfId="0" applyFont="1" applyBorder="1" applyAlignment="1">
      <alignment vertical="center" wrapText="1"/>
    </xf>
    <xf numFmtId="0" fontId="34" fillId="0" borderId="78" xfId="0" applyFont="1" applyBorder="1" applyAlignment="1">
      <alignment horizontal="center" vertical="center" wrapText="1"/>
    </xf>
    <xf numFmtId="38" fontId="34" fillId="0" borderId="78" xfId="1" applyFont="1" applyFill="1" applyBorder="1" applyAlignment="1">
      <alignment horizontal="center" vertical="center" wrapText="1" shrinkToFit="1"/>
    </xf>
    <xf numFmtId="178" fontId="33" fillId="0" borderId="3" xfId="0" applyNumberFormat="1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4" fillId="0" borderId="0" xfId="0" applyFont="1" applyAlignment="1">
      <alignment horizontal="left" vertical="center"/>
    </xf>
    <xf numFmtId="187" fontId="41" fillId="0" borderId="0" xfId="0" applyNumberFormat="1" applyFont="1" applyAlignment="1">
      <alignment horizontal="left" vertical="center" shrinkToFit="1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horizontal="left" vertical="center"/>
    </xf>
    <xf numFmtId="192" fontId="45" fillId="0" borderId="0" xfId="0" applyNumberFormat="1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46" fillId="0" borderId="0" xfId="0" applyFont="1">
      <alignment vertical="center"/>
    </xf>
    <xf numFmtId="0" fontId="46" fillId="0" borderId="0" xfId="0" applyFont="1" applyAlignment="1">
      <alignment horizontal="left" vertical="top"/>
    </xf>
    <xf numFmtId="38" fontId="46" fillId="0" borderId="0" xfId="1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187" fontId="34" fillId="3" borderId="3" xfId="0" applyNumberFormat="1" applyFont="1" applyFill="1" applyBorder="1" applyAlignment="1">
      <alignment horizontal="center" vertical="center" shrinkToFit="1"/>
    </xf>
    <xf numFmtId="0" fontId="33" fillId="3" borderId="11" xfId="0" applyFont="1" applyFill="1" applyBorder="1" applyAlignment="1">
      <alignment horizontal="center" vertical="center" wrapText="1"/>
    </xf>
    <xf numFmtId="0" fontId="33" fillId="3" borderId="23" xfId="0" applyFont="1" applyFill="1" applyBorder="1" applyAlignment="1">
      <alignment horizontal="center" vertical="center" wrapText="1"/>
    </xf>
    <xf numFmtId="192" fontId="33" fillId="3" borderId="23" xfId="0" applyNumberFormat="1" applyFont="1" applyFill="1" applyBorder="1" applyAlignment="1">
      <alignment vertical="center" wrapText="1"/>
    </xf>
    <xf numFmtId="0" fontId="33" fillId="0" borderId="2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2" fontId="33" fillId="0" borderId="0" xfId="0" applyNumberFormat="1" applyFont="1" applyAlignment="1">
      <alignment horizontal="center" vertical="center" shrinkToFit="1"/>
    </xf>
    <xf numFmtId="2" fontId="33" fillId="0" borderId="0" xfId="0" applyNumberFormat="1" applyFont="1" applyAlignment="1">
      <alignment horizontal="left" vertical="top" shrinkToFit="1"/>
    </xf>
    <xf numFmtId="0" fontId="33" fillId="0" borderId="0" xfId="0" applyFont="1" applyAlignment="1">
      <alignment horizontal="center" vertical="center" shrinkToFit="1"/>
    </xf>
    <xf numFmtId="0" fontId="47" fillId="0" borderId="0" xfId="0" applyFont="1" applyAlignment="1">
      <alignment horizontal="center" vertical="center"/>
    </xf>
    <xf numFmtId="178" fontId="33" fillId="0" borderId="11" xfId="0" applyNumberFormat="1" applyFont="1" applyBorder="1" applyAlignment="1">
      <alignment horizontal="center" vertical="center" wrapText="1" shrinkToFit="1"/>
    </xf>
    <xf numFmtId="178" fontId="33" fillId="0" borderId="23" xfId="0" applyNumberFormat="1" applyFont="1" applyBorder="1" applyAlignment="1">
      <alignment horizontal="center" vertical="center" wrapText="1" shrinkToFit="1"/>
    </xf>
    <xf numFmtId="192" fontId="33" fillId="0" borderId="23" xfId="0" applyNumberFormat="1" applyFont="1" applyBorder="1" applyAlignment="1">
      <alignment horizontal="center" vertical="center" wrapText="1" shrinkToFit="1"/>
    </xf>
    <xf numFmtId="178" fontId="33" fillId="0" borderId="3" xfId="0" applyNumberFormat="1" applyFont="1" applyBorder="1" applyAlignment="1">
      <alignment horizontal="center" vertical="center" wrapText="1" shrinkToFit="1"/>
    </xf>
    <xf numFmtId="0" fontId="35" fillId="0" borderId="2" xfId="0" applyFont="1" applyBorder="1" applyAlignment="1">
      <alignment horizontal="center" vertical="center" wrapText="1"/>
    </xf>
    <xf numFmtId="178" fontId="48" fillId="0" borderId="0" xfId="0" applyNumberFormat="1" applyFont="1" applyAlignment="1">
      <alignment horizontal="center" vertical="center" wrapText="1" shrinkToFit="1"/>
    </xf>
    <xf numFmtId="1" fontId="47" fillId="0" borderId="0" xfId="0" applyNumberFormat="1" applyFont="1" applyAlignment="1">
      <alignment horizontal="center" vertical="center" wrapText="1" shrinkToFit="1"/>
    </xf>
    <xf numFmtId="0" fontId="33" fillId="0" borderId="3" xfId="0" applyFont="1" applyBorder="1" applyAlignment="1">
      <alignment horizontal="center" vertical="center" shrinkToFit="1"/>
    </xf>
    <xf numFmtId="179" fontId="33" fillId="0" borderId="11" xfId="0" applyNumberFormat="1" applyFont="1" applyBorder="1" applyAlignment="1">
      <alignment horizontal="center" vertical="center" shrinkToFit="1"/>
    </xf>
    <xf numFmtId="179" fontId="33" fillId="0" borderId="23" xfId="0" applyNumberFormat="1" applyFont="1" applyBorder="1" applyAlignment="1">
      <alignment horizontal="center" vertical="center" shrinkToFit="1"/>
    </xf>
    <xf numFmtId="192" fontId="33" fillId="0" borderId="23" xfId="0" applyNumberFormat="1" applyFont="1" applyBorder="1" applyAlignment="1">
      <alignment horizontal="center" vertical="center" shrinkToFit="1"/>
    </xf>
    <xf numFmtId="192" fontId="33" fillId="0" borderId="3" xfId="0" applyNumberFormat="1" applyFont="1" applyBorder="1" applyAlignment="1">
      <alignment horizontal="center" vertical="center" shrinkToFit="1"/>
    </xf>
    <xf numFmtId="11" fontId="33" fillId="0" borderId="3" xfId="0" applyNumberFormat="1" applyFont="1" applyBorder="1" applyAlignment="1">
      <alignment horizontal="center" vertical="center" wrapText="1" shrinkToFit="1"/>
    </xf>
    <xf numFmtId="179" fontId="35" fillId="0" borderId="2" xfId="0" applyNumberFormat="1" applyFont="1" applyBorder="1" applyAlignment="1">
      <alignment horizontal="center" vertical="center" wrapText="1" shrinkToFit="1"/>
    </xf>
    <xf numFmtId="190" fontId="48" fillId="0" borderId="0" xfId="0" applyNumberFormat="1" applyFont="1" applyAlignment="1">
      <alignment horizontal="center" vertical="center" wrapText="1" shrinkToFit="1"/>
    </xf>
    <xf numFmtId="38" fontId="33" fillId="0" borderId="0" xfId="1" applyFont="1" applyFill="1" applyBorder="1" applyAlignment="1">
      <alignment horizontal="center" vertical="center"/>
    </xf>
    <xf numFmtId="0" fontId="35" fillId="0" borderId="0" xfId="0" applyFont="1">
      <alignment vertical="center"/>
    </xf>
    <xf numFmtId="0" fontId="37" fillId="0" borderId="0" xfId="0" applyFont="1" applyAlignment="1">
      <alignment horizontal="center" vertical="center"/>
    </xf>
    <xf numFmtId="178" fontId="35" fillId="0" borderId="0" xfId="0" applyNumberFormat="1" applyFont="1" applyAlignment="1">
      <alignment horizontal="center" vertical="center"/>
    </xf>
    <xf numFmtId="178" fontId="35" fillId="0" borderId="0" xfId="0" applyNumberFormat="1" applyFont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1" fontId="37" fillId="0" borderId="0" xfId="0" applyNumberFormat="1" applyFont="1" applyAlignment="1">
      <alignment horizontal="center" vertical="center" shrinkToFit="1"/>
    </xf>
    <xf numFmtId="192" fontId="37" fillId="0" borderId="0" xfId="0" applyNumberFormat="1" applyFont="1" applyAlignment="1">
      <alignment horizontal="center" vertical="center" shrinkToFit="1"/>
    </xf>
    <xf numFmtId="192" fontId="37" fillId="0" borderId="0" xfId="0" applyNumberFormat="1" applyFont="1" applyAlignment="1">
      <alignment vertical="center" shrinkToFit="1"/>
    </xf>
    <xf numFmtId="11" fontId="33" fillId="0" borderId="0" xfId="0" applyNumberFormat="1" applyFont="1" applyAlignment="1">
      <alignment horizontal="center" vertical="center" shrinkToFit="1"/>
    </xf>
    <xf numFmtId="0" fontId="49" fillId="0" borderId="0" xfId="0" applyFont="1" applyAlignment="1">
      <alignment horizontal="center" vertical="center" shrinkToFit="1"/>
    </xf>
    <xf numFmtId="0" fontId="34" fillId="3" borderId="0" xfId="0" applyFont="1" applyFill="1" applyAlignment="1">
      <alignment horizontal="center" vertical="center" wrapText="1"/>
    </xf>
    <xf numFmtId="186" fontId="34" fillId="0" borderId="0" xfId="0" applyNumberFormat="1" applyFont="1" applyAlignment="1">
      <alignment horizontal="center" vertical="center" wrapText="1"/>
    </xf>
    <xf numFmtId="0" fontId="34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178" fontId="34" fillId="3" borderId="10" xfId="0" applyNumberFormat="1" applyFont="1" applyFill="1" applyBorder="1" applyAlignment="1">
      <alignment horizontal="center" vertical="center" shrinkToFit="1"/>
    </xf>
    <xf numFmtId="186" fontId="33" fillId="3" borderId="3" xfId="1" applyNumberFormat="1" applyFont="1" applyFill="1" applyBorder="1" applyAlignment="1">
      <alignment horizontal="center" vertical="center" wrapText="1"/>
    </xf>
    <xf numFmtId="191" fontId="21" fillId="0" borderId="3" xfId="0" applyNumberFormat="1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horizontal="left" vertical="top"/>
    </xf>
    <xf numFmtId="186" fontId="4" fillId="0" borderId="32" xfId="0" applyNumberFormat="1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78" fontId="33" fillId="0" borderId="78" xfId="0" applyNumberFormat="1" applyFont="1" applyBorder="1" applyAlignment="1">
      <alignment horizontal="center" vertical="center" wrapText="1"/>
    </xf>
    <xf numFmtId="186" fontId="34" fillId="0" borderId="78" xfId="0" applyNumberFormat="1" applyFont="1" applyBorder="1" applyAlignment="1">
      <alignment horizontal="center" vertical="center" wrapText="1"/>
    </xf>
    <xf numFmtId="0" fontId="33" fillId="0" borderId="78" xfId="0" applyFont="1" applyBorder="1">
      <alignment vertical="center"/>
    </xf>
    <xf numFmtId="0" fontId="33" fillId="3" borderId="3" xfId="0" applyFont="1" applyFill="1" applyBorder="1" applyAlignment="1">
      <alignment horizontal="center" vertical="center" shrinkToFit="1"/>
    </xf>
    <xf numFmtId="49" fontId="33" fillId="0" borderId="3" xfId="0" applyNumberFormat="1" applyFont="1" applyBorder="1" applyAlignment="1">
      <alignment horizontal="center" vertical="center" shrinkToFit="1"/>
    </xf>
    <xf numFmtId="0" fontId="52" fillId="0" borderId="0" xfId="0" applyFont="1">
      <alignment vertical="center"/>
    </xf>
    <xf numFmtId="0" fontId="53" fillId="0" borderId="0" xfId="0" applyFont="1">
      <alignment vertical="center"/>
    </xf>
    <xf numFmtId="0" fontId="54" fillId="0" borderId="0" xfId="0" applyFont="1">
      <alignment vertical="center"/>
    </xf>
    <xf numFmtId="0" fontId="54" fillId="0" borderId="0" xfId="0" applyFont="1" applyAlignment="1">
      <alignment horizontal="left" vertical="center"/>
    </xf>
    <xf numFmtId="177" fontId="55" fillId="0" borderId="7" xfId="0" applyNumberFormat="1" applyFont="1" applyBorder="1" applyAlignment="1">
      <alignment horizontal="left" vertical="center"/>
    </xf>
    <xf numFmtId="0" fontId="55" fillId="0" borderId="7" xfId="0" applyFont="1" applyBorder="1">
      <alignment vertical="center"/>
    </xf>
    <xf numFmtId="0" fontId="48" fillId="0" borderId="0" xfId="0" applyFont="1">
      <alignment vertical="center"/>
    </xf>
    <xf numFmtId="0" fontId="56" fillId="0" borderId="27" xfId="0" applyFont="1" applyBorder="1" applyAlignment="1" applyProtection="1">
      <alignment horizontal="center" vertical="center"/>
      <protection locked="0"/>
    </xf>
    <xf numFmtId="0" fontId="58" fillId="0" borderId="0" xfId="0" applyFont="1" applyAlignment="1">
      <alignment horizontal="left" vertical="center"/>
    </xf>
    <xf numFmtId="176" fontId="58" fillId="0" borderId="5" xfId="0" applyNumberFormat="1" applyFont="1" applyBorder="1" applyAlignment="1">
      <alignment horizontal="center" vertical="center"/>
    </xf>
    <xf numFmtId="184" fontId="58" fillId="0" borderId="5" xfId="0" applyNumberFormat="1" applyFont="1" applyBorder="1" applyAlignment="1">
      <alignment horizontal="center" vertical="center"/>
    </xf>
    <xf numFmtId="182" fontId="58" fillId="0" borderId="5" xfId="0" applyNumberFormat="1" applyFont="1" applyBorder="1" applyAlignment="1">
      <alignment horizontal="center" vertical="center"/>
    </xf>
    <xf numFmtId="183" fontId="58" fillId="0" borderId="5" xfId="0" applyNumberFormat="1" applyFont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8" fillId="0" borderId="6" xfId="0" applyFont="1" applyBorder="1">
      <alignment vertical="center"/>
    </xf>
    <xf numFmtId="176" fontId="56" fillId="0" borderId="26" xfId="0" applyNumberFormat="1" applyFont="1" applyBorder="1" applyAlignment="1">
      <alignment horizontal="center" vertical="center"/>
    </xf>
    <xf numFmtId="184" fontId="57" fillId="3" borderId="45" xfId="0" applyNumberFormat="1" applyFont="1" applyFill="1" applyBorder="1" applyAlignment="1" applyProtection="1">
      <alignment horizontal="center" vertical="center"/>
      <protection locked="0"/>
    </xf>
    <xf numFmtId="182" fontId="56" fillId="0" borderId="44" xfId="0" applyNumberFormat="1" applyFont="1" applyBorder="1" applyAlignment="1">
      <alignment horizontal="center" vertical="center"/>
    </xf>
    <xf numFmtId="0" fontId="56" fillId="0" borderId="44" xfId="0" applyFont="1" applyBorder="1" applyAlignment="1">
      <alignment horizontal="center" vertical="center" wrapText="1"/>
    </xf>
    <xf numFmtId="0" fontId="56" fillId="0" borderId="49" xfId="0" applyFont="1" applyBorder="1">
      <alignment vertical="center"/>
    </xf>
    <xf numFmtId="0" fontId="59" fillId="0" borderId="0" xfId="0" applyFont="1" applyAlignment="1">
      <alignment horizontal="left" vertical="center"/>
    </xf>
    <xf numFmtId="0" fontId="58" fillId="0" borderId="7" xfId="0" applyFont="1" applyBorder="1">
      <alignment vertical="center"/>
    </xf>
    <xf numFmtId="180" fontId="58" fillId="0" borderId="7" xfId="0" applyNumberFormat="1" applyFont="1" applyBorder="1">
      <alignment vertical="center"/>
    </xf>
    <xf numFmtId="180" fontId="48" fillId="0" borderId="46" xfId="0" applyNumberFormat="1" applyFont="1" applyBorder="1" applyAlignment="1" applyProtection="1">
      <alignment horizontal="center" vertical="center"/>
      <protection locked="0"/>
    </xf>
    <xf numFmtId="180" fontId="57" fillId="3" borderId="48" xfId="0" applyNumberFormat="1" applyFont="1" applyFill="1" applyBorder="1" applyAlignment="1" applyProtection="1">
      <alignment horizontal="center" vertical="center"/>
      <protection locked="0"/>
    </xf>
    <xf numFmtId="0" fontId="56" fillId="0" borderId="16" xfId="0" applyFont="1" applyBorder="1">
      <alignment vertical="center"/>
    </xf>
    <xf numFmtId="0" fontId="36" fillId="0" borderId="29" xfId="0" applyFont="1" applyBorder="1" applyAlignment="1">
      <alignment horizontal="center" vertical="center"/>
    </xf>
    <xf numFmtId="0" fontId="60" fillId="0" borderId="8" xfId="0" applyFont="1" applyBorder="1">
      <alignment vertical="center"/>
    </xf>
    <xf numFmtId="0" fontId="36" fillId="0" borderId="62" xfId="0" applyFont="1" applyBorder="1">
      <alignment vertical="center"/>
    </xf>
    <xf numFmtId="180" fontId="48" fillId="0" borderId="48" xfId="0" applyNumberFormat="1" applyFont="1" applyBorder="1" applyAlignment="1" applyProtection="1">
      <alignment horizontal="center" vertical="center"/>
      <protection locked="0"/>
    </xf>
    <xf numFmtId="0" fontId="36" fillId="0" borderId="17" xfId="0" applyFont="1" applyBorder="1">
      <alignment vertical="center"/>
    </xf>
    <xf numFmtId="0" fontId="36" fillId="0" borderId="43" xfId="0" applyFont="1" applyBorder="1" applyAlignment="1">
      <alignment horizontal="center" vertical="center"/>
    </xf>
    <xf numFmtId="0" fontId="56" fillId="0" borderId="17" xfId="0" applyFont="1" applyBorder="1">
      <alignment vertical="center"/>
    </xf>
    <xf numFmtId="0" fontId="60" fillId="0" borderId="0" xfId="0" applyFont="1" applyAlignment="1">
      <alignment horizontal="left" vertical="center" wrapText="1"/>
    </xf>
    <xf numFmtId="0" fontId="60" fillId="0" borderId="0" xfId="0" applyFont="1" applyAlignment="1">
      <alignment horizontal="left" vertical="center"/>
    </xf>
    <xf numFmtId="178" fontId="60" fillId="0" borderId="0" xfId="0" applyNumberFormat="1" applyFont="1">
      <alignment vertical="center"/>
    </xf>
    <xf numFmtId="0" fontId="60" fillId="0" borderId="0" xfId="0" applyFont="1">
      <alignment vertical="center"/>
    </xf>
    <xf numFmtId="0" fontId="61" fillId="0" borderId="0" xfId="0" applyFont="1">
      <alignment vertical="center"/>
    </xf>
    <xf numFmtId="0" fontId="35" fillId="0" borderId="0" xfId="0" applyFont="1" applyAlignment="1">
      <alignment horizontal="left" vertical="center"/>
    </xf>
    <xf numFmtId="0" fontId="59" fillId="0" borderId="0" xfId="0" applyFont="1">
      <alignment vertical="center"/>
    </xf>
    <xf numFmtId="0" fontId="56" fillId="0" borderId="0" xfId="0" applyFont="1" applyAlignment="1">
      <alignment horizontal="left" vertical="center"/>
    </xf>
    <xf numFmtId="0" fontId="56" fillId="0" borderId="0" xfId="0" applyFont="1">
      <alignment vertical="center"/>
    </xf>
    <xf numFmtId="0" fontId="63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 wrapText="1"/>
    </xf>
    <xf numFmtId="0" fontId="56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4" fillId="0" borderId="0" xfId="0" applyFont="1">
      <alignment vertical="center"/>
    </xf>
    <xf numFmtId="0" fontId="48" fillId="0" borderId="0" xfId="0" applyFont="1" applyAlignment="1">
      <alignment horizontal="left" vertical="center"/>
    </xf>
    <xf numFmtId="0" fontId="66" fillId="0" borderId="0" xfId="0" applyFont="1" applyAlignment="1">
      <alignment horizontal="left" vertical="center"/>
    </xf>
    <xf numFmtId="0" fontId="59" fillId="0" borderId="0" xfId="0" applyFont="1" applyAlignment="1">
      <alignment horizontal="center" vertical="center"/>
    </xf>
    <xf numFmtId="0" fontId="59" fillId="0" borderId="10" xfId="0" applyFont="1" applyBorder="1">
      <alignment vertical="center"/>
    </xf>
    <xf numFmtId="0" fontId="59" fillId="0" borderId="23" xfId="0" applyFont="1" applyBorder="1">
      <alignment vertical="center"/>
    </xf>
    <xf numFmtId="0" fontId="36" fillId="0" borderId="50" xfId="0" applyFont="1" applyBorder="1" applyAlignment="1">
      <alignment horizontal="center" vertical="center"/>
    </xf>
    <xf numFmtId="0" fontId="36" fillId="0" borderId="51" xfId="0" applyFont="1" applyBorder="1">
      <alignment vertical="center"/>
    </xf>
    <xf numFmtId="0" fontId="36" fillId="0" borderId="52" xfId="0" applyFont="1" applyBorder="1" applyAlignment="1">
      <alignment horizontal="center" vertical="center"/>
    </xf>
    <xf numFmtId="0" fontId="36" fillId="0" borderId="53" xfId="0" applyFont="1" applyBorder="1" applyAlignment="1">
      <alignment horizontal="center" vertical="center"/>
    </xf>
    <xf numFmtId="0" fontId="58" fillId="0" borderId="5" xfId="0" applyFont="1" applyBorder="1">
      <alignment vertical="center"/>
    </xf>
    <xf numFmtId="0" fontId="58" fillId="0" borderId="0" xfId="0" applyFont="1">
      <alignment vertical="center"/>
    </xf>
    <xf numFmtId="0" fontId="56" fillId="0" borderId="35" xfId="0" applyFont="1" applyBorder="1" applyAlignment="1">
      <alignment horizontal="center" vertical="center"/>
    </xf>
    <xf numFmtId="0" fontId="56" fillId="0" borderId="22" xfId="0" applyFont="1" applyBorder="1">
      <alignment vertical="center"/>
    </xf>
    <xf numFmtId="0" fontId="56" fillId="0" borderId="36" xfId="0" applyFont="1" applyBorder="1" applyAlignment="1">
      <alignment horizontal="center" vertical="center"/>
    </xf>
    <xf numFmtId="186" fontId="69" fillId="0" borderId="46" xfId="1" applyNumberFormat="1" applyFont="1" applyFill="1" applyBorder="1" applyAlignment="1">
      <alignment horizontal="center" vertical="center"/>
    </xf>
    <xf numFmtId="185" fontId="57" fillId="3" borderId="38" xfId="0" applyNumberFormat="1" applyFont="1" applyFill="1" applyBorder="1" applyProtection="1">
      <alignment vertical="center"/>
      <protection locked="0"/>
    </xf>
    <xf numFmtId="181" fontId="67" fillId="3" borderId="28" xfId="0" applyNumberFormat="1" applyFont="1" applyFill="1" applyBorder="1" applyAlignment="1" applyProtection="1">
      <alignment horizontal="right" vertical="center"/>
      <protection locked="0"/>
    </xf>
    <xf numFmtId="181" fontId="67" fillId="3" borderId="29" xfId="0" applyNumberFormat="1" applyFont="1" applyFill="1" applyBorder="1" applyAlignment="1" applyProtection="1">
      <alignment horizontal="right" vertical="center"/>
      <protection locked="0"/>
    </xf>
    <xf numFmtId="181" fontId="70" fillId="0" borderId="28" xfId="0" applyNumberFormat="1" applyFont="1" applyBorder="1" applyAlignment="1" applyProtection="1">
      <alignment horizontal="right" vertical="center"/>
      <protection locked="0"/>
    </xf>
    <xf numFmtId="181" fontId="70" fillId="0" borderId="29" xfId="0" applyNumberFormat="1" applyFont="1" applyBorder="1" applyAlignment="1" applyProtection="1">
      <alignment horizontal="right" vertical="center"/>
      <protection locked="0"/>
    </xf>
    <xf numFmtId="186" fontId="69" fillId="0" borderId="47" xfId="1" applyNumberFormat="1" applyFont="1" applyFill="1" applyBorder="1" applyAlignment="1">
      <alignment horizontal="center" vertical="center"/>
    </xf>
    <xf numFmtId="185" fontId="57" fillId="3" borderId="54" xfId="0" applyNumberFormat="1" applyFont="1" applyFill="1" applyBorder="1" applyProtection="1">
      <alignment vertical="center"/>
      <protection locked="0"/>
    </xf>
    <xf numFmtId="181" fontId="67" fillId="3" borderId="55" xfId="0" applyNumberFormat="1" applyFont="1" applyFill="1" applyBorder="1" applyAlignment="1" applyProtection="1">
      <alignment horizontal="right" vertical="center"/>
      <protection locked="0"/>
    </xf>
    <xf numFmtId="181" fontId="67" fillId="3" borderId="56" xfId="0" applyNumberFormat="1" applyFont="1" applyFill="1" applyBorder="1" applyAlignment="1" applyProtection="1">
      <alignment horizontal="right" vertical="center"/>
      <protection locked="0"/>
    </xf>
    <xf numFmtId="181" fontId="70" fillId="0" borderId="55" xfId="0" applyNumberFormat="1" applyFont="1" applyBorder="1" applyAlignment="1" applyProtection="1">
      <alignment horizontal="right" vertical="center"/>
      <protection locked="0"/>
    </xf>
    <xf numFmtId="181" fontId="70" fillId="0" borderId="56" xfId="0" applyNumberFormat="1" applyFont="1" applyBorder="1" applyAlignment="1" applyProtection="1">
      <alignment horizontal="right" vertical="center"/>
      <protection locked="0"/>
    </xf>
    <xf numFmtId="181" fontId="57" fillId="3" borderId="55" xfId="0" applyNumberFormat="1" applyFont="1" applyFill="1" applyBorder="1" applyAlignment="1" applyProtection="1">
      <alignment horizontal="right" vertical="center"/>
      <protection locked="0"/>
    </xf>
    <xf numFmtId="181" fontId="57" fillId="3" borderId="56" xfId="0" applyNumberFormat="1" applyFont="1" applyFill="1" applyBorder="1" applyAlignment="1" applyProtection="1">
      <alignment horizontal="right" vertical="center"/>
      <protection locked="0"/>
    </xf>
    <xf numFmtId="181" fontId="71" fillId="0" borderId="55" xfId="0" applyNumberFormat="1" applyFont="1" applyBorder="1" applyAlignment="1" applyProtection="1">
      <alignment horizontal="right" vertical="center"/>
      <protection locked="0"/>
    </xf>
    <xf numFmtId="181" fontId="71" fillId="0" borderId="56" xfId="0" applyNumberFormat="1" applyFont="1" applyBorder="1" applyAlignment="1" applyProtection="1">
      <alignment horizontal="right" vertical="center"/>
      <protection locked="0"/>
    </xf>
    <xf numFmtId="181" fontId="57" fillId="3" borderId="55" xfId="0" applyNumberFormat="1" applyFont="1" applyFill="1" applyBorder="1" applyProtection="1">
      <alignment vertical="center"/>
      <protection locked="0"/>
    </xf>
    <xf numFmtId="181" fontId="57" fillId="3" borderId="56" xfId="0" applyNumberFormat="1" applyFont="1" applyFill="1" applyBorder="1" applyProtection="1">
      <alignment vertical="center"/>
      <protection locked="0"/>
    </xf>
    <xf numFmtId="181" fontId="71" fillId="0" borderId="55" xfId="0" applyNumberFormat="1" applyFont="1" applyBorder="1" applyProtection="1">
      <alignment vertical="center"/>
      <protection locked="0"/>
    </xf>
    <xf numFmtId="181" fontId="71" fillId="0" borderId="56" xfId="0" applyNumberFormat="1" applyFont="1" applyBorder="1" applyProtection="1">
      <alignment vertical="center"/>
      <protection locked="0"/>
    </xf>
    <xf numFmtId="186" fontId="69" fillId="0" borderId="57" xfId="1" applyNumberFormat="1" applyFont="1" applyFill="1" applyBorder="1" applyAlignment="1">
      <alignment horizontal="center" vertical="center"/>
    </xf>
    <xf numFmtId="185" fontId="57" fillId="3" borderId="58" xfId="0" applyNumberFormat="1" applyFont="1" applyFill="1" applyBorder="1" applyProtection="1">
      <alignment vertical="center"/>
      <protection locked="0"/>
    </xf>
    <xf numFmtId="181" fontId="57" fillId="3" borderId="42" xfId="0" applyNumberFormat="1" applyFont="1" applyFill="1" applyBorder="1" applyProtection="1">
      <alignment vertical="center"/>
      <protection locked="0"/>
    </xf>
    <xf numFmtId="181" fontId="57" fillId="3" borderId="43" xfId="0" applyNumberFormat="1" applyFont="1" applyFill="1" applyBorder="1" applyProtection="1">
      <alignment vertical="center"/>
      <protection locked="0"/>
    </xf>
    <xf numFmtId="181" fontId="71" fillId="0" borderId="42" xfId="0" applyNumberFormat="1" applyFont="1" applyBorder="1" applyProtection="1">
      <alignment vertical="center"/>
      <protection locked="0"/>
    </xf>
    <xf numFmtId="181" fontId="71" fillId="0" borderId="43" xfId="0" applyNumberFormat="1" applyFont="1" applyBorder="1" applyProtection="1">
      <alignment vertical="center"/>
      <protection locked="0"/>
    </xf>
    <xf numFmtId="186" fontId="56" fillId="2" borderId="76" xfId="1" applyNumberFormat="1" applyFont="1" applyFill="1" applyBorder="1" applyAlignment="1">
      <alignment horizontal="left" vertical="top" wrapText="1"/>
    </xf>
    <xf numFmtId="0" fontId="36" fillId="0" borderId="77" xfId="0" applyFont="1" applyBorder="1" applyAlignment="1">
      <alignment horizontal="left" vertical="top"/>
    </xf>
    <xf numFmtId="0" fontId="56" fillId="0" borderId="31" xfId="0" applyFont="1" applyBorder="1">
      <alignment vertical="center"/>
    </xf>
    <xf numFmtId="0" fontId="56" fillId="0" borderId="5" xfId="0" applyFont="1" applyBorder="1" applyAlignment="1">
      <alignment horizontal="left" vertical="center" wrapText="1"/>
    </xf>
    <xf numFmtId="0" fontId="36" fillId="0" borderId="5" xfId="0" applyFont="1" applyBorder="1" applyAlignment="1">
      <alignment horizontal="left" vertical="center" wrapText="1"/>
    </xf>
    <xf numFmtId="186" fontId="75" fillId="0" borderId="5" xfId="1" applyNumberFormat="1" applyFont="1" applyFill="1" applyBorder="1" applyAlignment="1">
      <alignment vertical="center"/>
    </xf>
    <xf numFmtId="0" fontId="36" fillId="0" borderId="5" xfId="0" applyFont="1" applyBorder="1">
      <alignment vertical="center"/>
    </xf>
    <xf numFmtId="0" fontId="56" fillId="0" borderId="10" xfId="0" applyFont="1" applyBorder="1">
      <alignment vertical="center"/>
    </xf>
    <xf numFmtId="0" fontId="69" fillId="0" borderId="23" xfId="0" applyFont="1" applyBorder="1">
      <alignment vertical="center"/>
    </xf>
    <xf numFmtId="186" fontId="56" fillId="2" borderId="62" xfId="1" applyNumberFormat="1" applyFont="1" applyFill="1" applyBorder="1" applyAlignment="1">
      <alignment horizontal="left" vertical="top" wrapText="1"/>
    </xf>
    <xf numFmtId="0" fontId="36" fillId="0" borderId="19" xfId="0" applyFont="1" applyBorder="1" applyAlignment="1">
      <alignment horizontal="left" vertical="top"/>
    </xf>
    <xf numFmtId="0" fontId="72" fillId="0" borderId="0" xfId="0" applyFont="1">
      <alignment vertical="center"/>
    </xf>
    <xf numFmtId="0" fontId="56" fillId="0" borderId="40" xfId="0" applyFont="1" applyBorder="1" applyAlignment="1">
      <alignment horizontal="left" vertical="center" indent="1"/>
    </xf>
    <xf numFmtId="0" fontId="48" fillId="0" borderId="10" xfId="0" applyFont="1" applyBorder="1" applyAlignment="1">
      <alignment horizontal="left" vertical="center" indent="1"/>
    </xf>
    <xf numFmtId="0" fontId="56" fillId="0" borderId="11" xfId="0" applyFont="1" applyBorder="1">
      <alignment vertical="center"/>
    </xf>
    <xf numFmtId="0" fontId="56" fillId="0" borderId="23" xfId="0" applyFont="1" applyBorder="1">
      <alignment vertical="center"/>
    </xf>
    <xf numFmtId="0" fontId="48" fillId="0" borderId="11" xfId="0" applyFont="1" applyBorder="1">
      <alignment vertical="center"/>
    </xf>
    <xf numFmtId="0" fontId="48" fillId="0" borderId="23" xfId="0" applyFont="1" applyBorder="1">
      <alignment vertical="center"/>
    </xf>
    <xf numFmtId="0" fontId="56" fillId="0" borderId="79" xfId="0" applyFont="1" applyBorder="1" applyAlignment="1">
      <alignment horizontal="left" vertical="center"/>
    </xf>
    <xf numFmtId="0" fontId="56" fillId="0" borderId="40" xfId="0" applyFont="1" applyBorder="1" applyAlignment="1">
      <alignment horizontal="left" vertical="center"/>
    </xf>
    <xf numFmtId="0" fontId="48" fillId="0" borderId="1" xfId="0" applyFont="1" applyBorder="1">
      <alignment vertical="center"/>
    </xf>
    <xf numFmtId="0" fontId="56" fillId="0" borderId="78" xfId="0" applyFont="1" applyBorder="1">
      <alignment vertical="center"/>
    </xf>
    <xf numFmtId="0" fontId="56" fillId="0" borderId="67" xfId="0" applyFont="1" applyBorder="1">
      <alignment vertical="center"/>
    </xf>
    <xf numFmtId="0" fontId="56" fillId="0" borderId="32" xfId="0" applyFont="1" applyBorder="1" applyAlignment="1">
      <alignment horizontal="left" vertical="center" indent="1"/>
    </xf>
    <xf numFmtId="0" fontId="48" fillId="0" borderId="68" xfId="0" applyFont="1" applyBorder="1" applyAlignment="1">
      <alignment horizontal="left" vertical="center" indent="1"/>
    </xf>
    <xf numFmtId="0" fontId="56" fillId="0" borderId="4" xfId="0" applyFont="1" applyBorder="1">
      <alignment vertical="center"/>
    </xf>
    <xf numFmtId="0" fontId="56" fillId="0" borderId="72" xfId="0" applyFont="1" applyBorder="1">
      <alignment vertical="center"/>
    </xf>
    <xf numFmtId="0" fontId="56" fillId="0" borderId="32" xfId="0" applyFont="1" applyBorder="1" applyAlignment="1">
      <alignment horizontal="left" vertical="center"/>
    </xf>
    <xf numFmtId="0" fontId="56" fillId="0" borderId="20" xfId="0" applyFont="1" applyBorder="1">
      <alignment vertical="center"/>
    </xf>
    <xf numFmtId="0" fontId="35" fillId="3" borderId="88" xfId="0" applyFont="1" applyFill="1" applyBorder="1">
      <alignment vertical="center"/>
    </xf>
    <xf numFmtId="0" fontId="48" fillId="0" borderId="83" xfId="0" applyFont="1" applyBorder="1" applyAlignment="1">
      <alignment horizontal="left" vertical="center" indent="1"/>
    </xf>
    <xf numFmtId="0" fontId="56" fillId="0" borderId="60" xfId="0" applyFont="1" applyBorder="1">
      <alignment vertical="center"/>
    </xf>
    <xf numFmtId="0" fontId="56" fillId="0" borderId="84" xfId="0" applyFont="1" applyBorder="1">
      <alignment vertical="center"/>
    </xf>
    <xf numFmtId="0" fontId="35" fillId="3" borderId="89" xfId="0" applyFont="1" applyFill="1" applyBorder="1">
      <alignment vertical="center"/>
    </xf>
    <xf numFmtId="0" fontId="48" fillId="0" borderId="85" xfId="0" applyFont="1" applyBorder="1" applyAlignment="1">
      <alignment horizontal="left" vertical="center" indent="1"/>
    </xf>
    <xf numFmtId="0" fontId="56" fillId="0" borderId="86" xfId="0" applyFont="1" applyBorder="1">
      <alignment vertical="center"/>
    </xf>
    <xf numFmtId="0" fontId="56" fillId="0" borderId="87" xfId="0" applyFont="1" applyBorder="1">
      <alignment vertical="center"/>
    </xf>
    <xf numFmtId="0" fontId="48" fillId="0" borderId="90" xfId="0" applyFont="1" applyBorder="1" applyAlignment="1">
      <alignment horizontal="left" vertical="center" indent="1"/>
    </xf>
    <xf numFmtId="0" fontId="56" fillId="0" borderId="91" xfId="0" applyFont="1" applyBorder="1">
      <alignment vertical="center"/>
    </xf>
    <xf numFmtId="0" fontId="56" fillId="0" borderId="92" xfId="0" applyFont="1" applyBorder="1">
      <alignment vertical="center"/>
    </xf>
    <xf numFmtId="0" fontId="56" fillId="0" borderId="10" xfId="0" applyFont="1" applyBorder="1" applyAlignment="1">
      <alignment horizontal="left" vertical="center" wrapText="1" indent="1"/>
    </xf>
    <xf numFmtId="0" fontId="36" fillId="0" borderId="34" xfId="0" applyFont="1" applyBorder="1">
      <alignment vertical="center"/>
    </xf>
    <xf numFmtId="0" fontId="48" fillId="0" borderId="95" xfId="0" applyFont="1" applyBorder="1" applyAlignment="1">
      <alignment horizontal="left" vertical="center" indent="1"/>
    </xf>
    <xf numFmtId="0" fontId="48" fillId="0" borderId="95" xfId="0" applyFont="1" applyBorder="1" applyAlignment="1">
      <alignment horizontal="left" vertical="center"/>
    </xf>
    <xf numFmtId="0" fontId="78" fillId="0" borderId="96" xfId="0" applyFont="1" applyBorder="1">
      <alignment vertical="center"/>
    </xf>
    <xf numFmtId="0" fontId="78" fillId="0" borderId="64" xfId="0" applyFont="1" applyBorder="1">
      <alignment vertical="center"/>
    </xf>
    <xf numFmtId="0" fontId="78" fillId="0" borderId="22" xfId="0" applyFont="1" applyBorder="1">
      <alignment vertical="center"/>
    </xf>
    <xf numFmtId="0" fontId="36" fillId="0" borderId="22" xfId="0" applyFont="1" applyBorder="1">
      <alignment vertical="center"/>
    </xf>
    <xf numFmtId="0" fontId="48" fillId="0" borderId="83" xfId="0" applyFont="1" applyBorder="1" applyAlignment="1">
      <alignment horizontal="left" vertical="center"/>
    </xf>
    <xf numFmtId="0" fontId="78" fillId="0" borderId="60" xfId="0" applyFont="1" applyBorder="1">
      <alignment vertical="center"/>
    </xf>
    <xf numFmtId="0" fontId="78" fillId="0" borderId="71" xfId="0" applyFont="1" applyBorder="1">
      <alignment vertical="center"/>
    </xf>
    <xf numFmtId="0" fontId="56" fillId="0" borderId="83" xfId="0" applyFont="1" applyBorder="1" applyAlignment="1">
      <alignment horizontal="left" vertical="center" indent="1"/>
    </xf>
    <xf numFmtId="0" fontId="56" fillId="0" borderId="83" xfId="0" applyFont="1" applyBorder="1" applyAlignment="1">
      <alignment horizontal="left" vertical="center"/>
    </xf>
    <xf numFmtId="0" fontId="56" fillId="0" borderId="71" xfId="0" applyFont="1" applyBorder="1">
      <alignment vertical="center"/>
    </xf>
    <xf numFmtId="0" fontId="56" fillId="0" borderId="98" xfId="0" applyFont="1" applyBorder="1" applyAlignment="1">
      <alignment horizontal="left" vertical="center" indent="1"/>
    </xf>
    <xf numFmtId="0" fontId="56" fillId="0" borderId="98" xfId="0" applyFont="1" applyBorder="1" applyAlignment="1">
      <alignment horizontal="left" vertical="center"/>
    </xf>
    <xf numFmtId="0" fontId="56" fillId="0" borderId="74" xfId="0" applyFont="1" applyBorder="1">
      <alignment vertical="center"/>
    </xf>
    <xf numFmtId="0" fontId="56" fillId="0" borderId="75" xfId="0" applyFont="1" applyBorder="1">
      <alignment vertical="center"/>
    </xf>
    <xf numFmtId="0" fontId="78" fillId="0" borderId="0" xfId="0" applyFont="1">
      <alignment vertical="center"/>
    </xf>
    <xf numFmtId="0" fontId="79" fillId="0" borderId="0" xfId="0" applyFont="1">
      <alignment vertical="center"/>
    </xf>
    <xf numFmtId="0" fontId="59" fillId="0" borderId="21" xfId="0" applyFont="1" applyBorder="1" applyAlignment="1">
      <alignment horizontal="left" vertical="center"/>
    </xf>
    <xf numFmtId="0" fontId="59" fillId="0" borderId="49" xfId="0" applyFont="1" applyBorder="1">
      <alignment vertical="center"/>
    </xf>
    <xf numFmtId="0" fontId="48" fillId="0" borderId="21" xfId="0" applyFont="1" applyBorder="1">
      <alignment vertical="center"/>
    </xf>
    <xf numFmtId="0" fontId="56" fillId="0" borderId="61" xfId="0" applyFont="1" applyBorder="1">
      <alignment vertical="center"/>
    </xf>
    <xf numFmtId="0" fontId="56" fillId="3" borderId="46" xfId="0" applyFont="1" applyFill="1" applyBorder="1" applyAlignment="1" applyProtection="1">
      <alignment horizontal="center" vertical="center"/>
      <protection locked="0"/>
    </xf>
    <xf numFmtId="0" fontId="56" fillId="0" borderId="14" xfId="0" applyFont="1" applyBorder="1" applyAlignment="1">
      <alignment horizontal="left" vertical="center"/>
    </xf>
    <xf numFmtId="0" fontId="56" fillId="0" borderId="5" xfId="0" applyFont="1" applyBorder="1">
      <alignment vertical="center"/>
    </xf>
    <xf numFmtId="0" fontId="56" fillId="0" borderId="8" xfId="0" applyFont="1" applyBorder="1">
      <alignment vertical="center"/>
    </xf>
    <xf numFmtId="0" fontId="56" fillId="3" borderId="47" xfId="0" applyFont="1" applyFill="1" applyBorder="1" applyAlignment="1" applyProtection="1">
      <alignment horizontal="center" vertical="center"/>
      <protection locked="0"/>
    </xf>
    <xf numFmtId="0" fontId="56" fillId="0" borderId="3" xfId="0" applyFont="1" applyBorder="1" applyAlignment="1">
      <alignment horizontal="left" vertical="center"/>
    </xf>
    <xf numFmtId="0" fontId="56" fillId="0" borderId="3" xfId="0" applyFont="1" applyBorder="1">
      <alignment vertical="center"/>
    </xf>
    <xf numFmtId="0" fontId="56" fillId="0" borderId="15" xfId="0" applyFont="1" applyBorder="1">
      <alignment vertical="center"/>
    </xf>
    <xf numFmtId="0" fontId="56" fillId="0" borderId="32" xfId="0" applyFont="1" applyBorder="1">
      <alignment vertical="center"/>
    </xf>
    <xf numFmtId="0" fontId="56" fillId="0" borderId="2" xfId="0" applyFont="1" applyBorder="1">
      <alignment vertical="center"/>
    </xf>
    <xf numFmtId="0" fontId="56" fillId="0" borderId="13" xfId="0" applyFont="1" applyBorder="1">
      <alignment vertical="center"/>
    </xf>
    <xf numFmtId="0" fontId="56" fillId="0" borderId="6" xfId="0" applyFont="1" applyBorder="1">
      <alignment vertical="center"/>
    </xf>
    <xf numFmtId="0" fontId="56" fillId="3" borderId="28" xfId="0" applyFont="1" applyFill="1" applyBorder="1" applyAlignment="1" applyProtection="1">
      <alignment horizontal="center" vertical="center"/>
      <protection locked="0"/>
    </xf>
    <xf numFmtId="0" fontId="56" fillId="0" borderId="33" xfId="0" applyFont="1" applyBorder="1" applyAlignment="1">
      <alignment horizontal="left" vertical="center"/>
    </xf>
    <xf numFmtId="0" fontId="56" fillId="0" borderId="14" xfId="0" applyFont="1" applyBorder="1">
      <alignment vertical="center"/>
    </xf>
    <xf numFmtId="0" fontId="56" fillId="3" borderId="42" xfId="0" applyFont="1" applyFill="1" applyBorder="1" applyAlignment="1" applyProtection="1">
      <alignment horizontal="center" vertical="center"/>
      <protection locked="0"/>
    </xf>
    <xf numFmtId="0" fontId="56" fillId="0" borderId="30" xfId="0" applyFont="1" applyBorder="1" applyAlignment="1">
      <alignment horizontal="left" vertical="center"/>
    </xf>
    <xf numFmtId="0" fontId="56" fillId="0" borderId="12" xfId="0" applyFont="1" applyBorder="1">
      <alignment vertical="center"/>
    </xf>
    <xf numFmtId="0" fontId="48" fillId="0" borderId="14" xfId="0" applyFont="1" applyBorder="1" applyAlignment="1">
      <alignment horizontal="left" vertical="center"/>
    </xf>
    <xf numFmtId="0" fontId="78" fillId="0" borderId="5" xfId="0" applyFont="1" applyBorder="1">
      <alignment vertical="center"/>
    </xf>
    <xf numFmtId="0" fontId="48" fillId="0" borderId="10" xfId="0" applyFont="1" applyBorder="1" applyAlignment="1">
      <alignment horizontal="left" vertical="center"/>
    </xf>
    <xf numFmtId="0" fontId="78" fillId="0" borderId="11" xfId="0" applyFont="1" applyBorder="1">
      <alignment vertical="center"/>
    </xf>
    <xf numFmtId="0" fontId="56" fillId="3" borderId="48" xfId="0" applyFont="1" applyFill="1" applyBorder="1" applyAlignment="1" applyProtection="1">
      <alignment horizontal="center" vertical="center"/>
      <protection locked="0"/>
    </xf>
    <xf numFmtId="0" fontId="48" fillId="0" borderId="18" xfId="0" applyFont="1" applyBorder="1" applyAlignment="1">
      <alignment horizontal="left" vertical="center"/>
    </xf>
    <xf numFmtId="0" fontId="78" fillId="0" borderId="7" xfId="0" applyFont="1" applyBorder="1">
      <alignment vertical="center"/>
    </xf>
    <xf numFmtId="0" fontId="56" fillId="3" borderId="3" xfId="0" applyFont="1" applyFill="1" applyBorder="1" applyAlignment="1">
      <alignment horizontal="center" vertical="center"/>
    </xf>
    <xf numFmtId="0" fontId="56" fillId="3" borderId="40" xfId="0" applyFont="1" applyFill="1" applyBorder="1" applyAlignment="1">
      <alignment horizontal="center" vertical="center"/>
    </xf>
    <xf numFmtId="0" fontId="56" fillId="3" borderId="79" xfId="0" applyFont="1" applyFill="1" applyBorder="1" applyAlignment="1">
      <alignment horizontal="center" vertical="center"/>
    </xf>
    <xf numFmtId="0" fontId="48" fillId="3" borderId="93" xfId="0" applyFont="1" applyFill="1" applyBorder="1" applyAlignment="1">
      <alignment horizontal="center" vertical="center"/>
    </xf>
    <xf numFmtId="0" fontId="48" fillId="3" borderId="89" xfId="0" applyFont="1" applyFill="1" applyBorder="1" applyAlignment="1">
      <alignment horizontal="center" vertical="center"/>
    </xf>
    <xf numFmtId="0" fontId="72" fillId="0" borderId="0" xfId="0" applyFont="1" applyAlignment="1">
      <alignment horizontal="center" vertical="center"/>
    </xf>
    <xf numFmtId="184" fontId="65" fillId="3" borderId="45" xfId="0" applyNumberFormat="1" applyFont="1" applyFill="1" applyBorder="1" applyAlignment="1" applyProtection="1">
      <alignment horizontal="center" vertical="center"/>
      <protection locked="0"/>
    </xf>
    <xf numFmtId="180" fontId="65" fillId="3" borderId="48" xfId="0" applyNumberFormat="1" applyFont="1" applyFill="1" applyBorder="1" applyAlignment="1" applyProtection="1">
      <alignment horizontal="center" vertical="center"/>
      <protection locked="0"/>
    </xf>
    <xf numFmtId="181" fontId="68" fillId="3" borderId="28" xfId="0" applyNumberFormat="1" applyFont="1" applyFill="1" applyBorder="1" applyAlignment="1" applyProtection="1">
      <alignment horizontal="right" vertical="center"/>
      <protection locked="0"/>
    </xf>
    <xf numFmtId="181" fontId="68" fillId="3" borderId="29" xfId="0" applyNumberFormat="1" applyFont="1" applyFill="1" applyBorder="1" applyAlignment="1" applyProtection="1">
      <alignment horizontal="right" vertical="center"/>
      <protection locked="0"/>
    </xf>
    <xf numFmtId="181" fontId="68" fillId="3" borderId="55" xfId="0" applyNumberFormat="1" applyFont="1" applyFill="1" applyBorder="1" applyAlignment="1" applyProtection="1">
      <alignment horizontal="right" vertical="center"/>
      <protection locked="0"/>
    </xf>
    <xf numFmtId="181" fontId="68" fillId="3" borderId="56" xfId="0" applyNumberFormat="1" applyFont="1" applyFill="1" applyBorder="1" applyAlignment="1" applyProtection="1">
      <alignment horizontal="right" vertical="center"/>
      <protection locked="0"/>
    </xf>
    <xf numFmtId="181" fontId="65" fillId="3" borderId="55" xfId="0" applyNumberFormat="1" applyFont="1" applyFill="1" applyBorder="1" applyAlignment="1" applyProtection="1">
      <alignment horizontal="right" vertical="center"/>
      <protection locked="0"/>
    </xf>
    <xf numFmtId="181" fontId="65" fillId="3" borderId="56" xfId="0" applyNumberFormat="1" applyFont="1" applyFill="1" applyBorder="1" applyAlignment="1" applyProtection="1">
      <alignment horizontal="right" vertical="center"/>
      <protection locked="0"/>
    </xf>
    <xf numFmtId="181" fontId="65" fillId="3" borderId="55" xfId="0" applyNumberFormat="1" applyFont="1" applyFill="1" applyBorder="1" applyProtection="1">
      <alignment vertical="center"/>
      <protection locked="0"/>
    </xf>
    <xf numFmtId="181" fontId="65" fillId="3" borderId="56" xfId="0" applyNumberFormat="1" applyFont="1" applyFill="1" applyBorder="1" applyProtection="1">
      <alignment vertical="center"/>
      <protection locked="0"/>
    </xf>
    <xf numFmtId="181" fontId="65" fillId="3" borderId="42" xfId="0" applyNumberFormat="1" applyFont="1" applyFill="1" applyBorder="1" applyProtection="1">
      <alignment vertical="center"/>
      <protection locked="0"/>
    </xf>
    <xf numFmtId="181" fontId="65" fillId="3" borderId="43" xfId="0" applyNumberFormat="1" applyFont="1" applyFill="1" applyBorder="1" applyProtection="1">
      <alignment vertical="center"/>
      <protection locked="0"/>
    </xf>
    <xf numFmtId="0" fontId="48" fillId="3" borderId="88" xfId="0" applyFont="1" applyFill="1" applyBorder="1" applyAlignment="1">
      <alignment horizontal="center" vertical="center"/>
    </xf>
    <xf numFmtId="0" fontId="56" fillId="3" borderId="94" xfId="0" applyFont="1" applyFill="1" applyBorder="1" applyAlignment="1">
      <alignment horizontal="center" vertical="center"/>
    </xf>
    <xf numFmtId="0" fontId="56" fillId="3" borderId="97" xfId="0" applyFont="1" applyFill="1" applyBorder="1" applyAlignment="1">
      <alignment horizontal="center" vertical="center"/>
    </xf>
    <xf numFmtId="0" fontId="56" fillId="3" borderId="100" xfId="0" applyFont="1" applyFill="1" applyBorder="1" applyAlignment="1">
      <alignment horizontal="center" vertical="center"/>
    </xf>
    <xf numFmtId="0" fontId="48" fillId="0" borderId="14" xfId="0" applyFont="1" applyBorder="1" applyAlignment="1">
      <alignment horizontal="left" vertical="center" indent="1"/>
    </xf>
    <xf numFmtId="0" fontId="48" fillId="0" borderId="101" xfId="0" applyFont="1" applyBorder="1" applyAlignment="1">
      <alignment horizontal="left" vertical="center" indent="1"/>
    </xf>
    <xf numFmtId="0" fontId="56" fillId="3" borderId="63" xfId="0" applyFont="1" applyFill="1" applyBorder="1" applyAlignment="1" applyProtection="1">
      <alignment horizontal="center" vertical="center"/>
      <protection locked="0"/>
    </xf>
    <xf numFmtId="0" fontId="56" fillId="0" borderId="95" xfId="0" applyFont="1" applyBorder="1" applyAlignment="1">
      <alignment horizontal="left" vertical="center"/>
    </xf>
    <xf numFmtId="0" fontId="56" fillId="0" borderId="96" xfId="0" applyFont="1" applyBorder="1">
      <alignment vertical="center"/>
    </xf>
    <xf numFmtId="0" fontId="56" fillId="0" borderId="64" xfId="0" applyFont="1" applyBorder="1">
      <alignment vertical="center"/>
    </xf>
    <xf numFmtId="0" fontId="56" fillId="3" borderId="59" xfId="0" applyFont="1" applyFill="1" applyBorder="1" applyAlignment="1" applyProtection="1">
      <alignment horizontal="center" vertical="center"/>
      <protection locked="0"/>
    </xf>
    <xf numFmtId="0" fontId="56" fillId="0" borderId="88" xfId="0" applyFont="1" applyBorder="1" applyAlignment="1">
      <alignment horizontal="left" vertical="center"/>
    </xf>
    <xf numFmtId="0" fontId="56" fillId="0" borderId="88" xfId="0" applyFont="1" applyBorder="1">
      <alignment vertical="center"/>
    </xf>
    <xf numFmtId="0" fontId="56" fillId="0" borderId="83" xfId="0" applyFont="1" applyBorder="1">
      <alignment vertical="center"/>
    </xf>
    <xf numFmtId="0" fontId="56" fillId="3" borderId="73" xfId="0" applyFont="1" applyFill="1" applyBorder="1" applyAlignment="1" applyProtection="1">
      <alignment horizontal="center" vertical="center"/>
      <protection locked="0"/>
    </xf>
    <xf numFmtId="0" fontId="56" fillId="0" borderId="102" xfId="0" applyFont="1" applyBorder="1" applyAlignment="1">
      <alignment horizontal="left" vertical="center"/>
    </xf>
    <xf numFmtId="0" fontId="56" fillId="0" borderId="102" xfId="0" applyFont="1" applyBorder="1">
      <alignment vertical="center"/>
    </xf>
    <xf numFmtId="0" fontId="56" fillId="0" borderId="98" xfId="0" applyFont="1" applyBorder="1">
      <alignment vertical="center"/>
    </xf>
    <xf numFmtId="0" fontId="56" fillId="3" borderId="35" xfId="0" applyFont="1" applyFill="1" applyBorder="1" applyAlignment="1" applyProtection="1">
      <alignment horizontal="center" vertical="center"/>
      <protection locked="0"/>
    </xf>
    <xf numFmtId="0" fontId="56" fillId="0" borderId="103" xfId="0" applyFont="1" applyBorder="1" applyAlignment="1">
      <alignment horizontal="left" vertical="center"/>
    </xf>
    <xf numFmtId="0" fontId="56" fillId="0" borderId="95" xfId="0" applyFont="1" applyBorder="1">
      <alignment vertical="center"/>
    </xf>
    <xf numFmtId="0" fontId="56" fillId="3" borderId="36" xfId="0" applyFont="1" applyFill="1" applyBorder="1" applyAlignment="1" applyProtection="1">
      <alignment horizontal="center" vertical="center"/>
      <protection locked="0"/>
    </xf>
    <xf numFmtId="0" fontId="48" fillId="0" borderId="98" xfId="0" applyFont="1" applyBorder="1" applyAlignment="1">
      <alignment horizontal="left" vertical="center"/>
    </xf>
    <xf numFmtId="0" fontId="78" fillId="0" borderId="74" xfId="0" applyFont="1" applyBorder="1">
      <alignment vertical="center"/>
    </xf>
    <xf numFmtId="0" fontId="78" fillId="0" borderId="75" xfId="0" applyFont="1" applyBorder="1">
      <alignment vertical="center"/>
    </xf>
    <xf numFmtId="0" fontId="48" fillId="0" borderId="80" xfId="0" applyFont="1" applyBorder="1">
      <alignment vertical="center"/>
    </xf>
    <xf numFmtId="0" fontId="48" fillId="0" borderId="81" xfId="0" applyFont="1" applyBorder="1">
      <alignment vertical="center"/>
    </xf>
    <xf numFmtId="0" fontId="35" fillId="0" borderId="81" xfId="0" applyFont="1" applyBorder="1">
      <alignment vertical="center"/>
    </xf>
    <xf numFmtId="0" fontId="35" fillId="0" borderId="82" xfId="0" applyFont="1" applyBorder="1">
      <alignment vertical="center"/>
    </xf>
    <xf numFmtId="0" fontId="56" fillId="0" borderId="34" xfId="0" applyFont="1" applyBorder="1" applyAlignment="1">
      <alignment horizontal="center" vertical="center" wrapText="1"/>
    </xf>
    <xf numFmtId="0" fontId="56" fillId="0" borderId="8" xfId="0" applyFont="1" applyBorder="1" applyAlignment="1">
      <alignment horizontal="center" vertical="center"/>
    </xf>
    <xf numFmtId="0" fontId="56" fillId="0" borderId="62" xfId="0" applyFont="1" applyBorder="1" applyAlignment="1">
      <alignment horizontal="center" vertical="center"/>
    </xf>
    <xf numFmtId="0" fontId="56" fillId="0" borderId="19" xfId="0" applyFont="1" applyBorder="1" applyAlignment="1">
      <alignment horizontal="center" vertical="center"/>
    </xf>
    <xf numFmtId="0" fontId="48" fillId="0" borderId="34" xfId="0" applyFont="1" applyBorder="1" applyAlignment="1">
      <alignment horizontal="left" vertical="center" wrapText="1"/>
    </xf>
    <xf numFmtId="0" fontId="48" fillId="0" borderId="8" xfId="0" applyFont="1" applyBorder="1" applyAlignment="1">
      <alignment horizontal="left" vertical="center"/>
    </xf>
    <xf numFmtId="0" fontId="48" fillId="0" borderId="22" xfId="0" applyFont="1" applyBorder="1" applyAlignment="1">
      <alignment horizontal="left" vertical="center"/>
    </xf>
    <xf numFmtId="0" fontId="48" fillId="0" borderId="6" xfId="0" applyFont="1" applyBorder="1" applyAlignment="1">
      <alignment horizontal="left" vertical="center"/>
    </xf>
    <xf numFmtId="0" fontId="48" fillId="0" borderId="62" xfId="0" applyFont="1" applyBorder="1" applyAlignment="1">
      <alignment horizontal="left" vertical="center"/>
    </xf>
    <xf numFmtId="0" fontId="48" fillId="0" borderId="19" xfId="0" applyFont="1" applyBorder="1" applyAlignment="1">
      <alignment horizontal="left" vertical="center"/>
    </xf>
    <xf numFmtId="0" fontId="51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0" fontId="35" fillId="0" borderId="0" xfId="0" applyFont="1">
      <alignment vertical="center"/>
    </xf>
    <xf numFmtId="0" fontId="56" fillId="0" borderId="22" xfId="0" applyFont="1" applyBorder="1" applyAlignment="1">
      <alignment horizontal="center" vertical="center"/>
    </xf>
    <xf numFmtId="0" fontId="56" fillId="0" borderId="6" xfId="0" applyFont="1" applyBorder="1" applyAlignment="1">
      <alignment horizontal="center" vertical="center"/>
    </xf>
    <xf numFmtId="186" fontId="56" fillId="0" borderId="63" xfId="1" applyNumberFormat="1" applyFont="1" applyFill="1" applyBorder="1" applyAlignment="1">
      <alignment horizontal="center" vertical="center"/>
    </xf>
    <xf numFmtId="0" fontId="36" fillId="0" borderId="64" xfId="0" applyFont="1" applyBorder="1">
      <alignment vertical="center"/>
    </xf>
    <xf numFmtId="186" fontId="56" fillId="0" borderId="21" xfId="1" applyNumberFormat="1" applyFont="1" applyFill="1" applyBorder="1" applyAlignment="1">
      <alignment horizontal="center" vertical="center"/>
    </xf>
    <xf numFmtId="0" fontId="36" fillId="0" borderId="49" xfId="0" applyFont="1" applyBorder="1">
      <alignment vertical="center"/>
    </xf>
    <xf numFmtId="0" fontId="59" fillId="0" borderId="13" xfId="0" applyFont="1" applyBorder="1" applyAlignment="1">
      <alignment horizontal="center" vertical="center"/>
    </xf>
    <xf numFmtId="0" fontId="36" fillId="0" borderId="99" xfId="0" applyFont="1" applyBorder="1">
      <alignment vertical="center"/>
    </xf>
    <xf numFmtId="0" fontId="59" fillId="0" borderId="25" xfId="0" applyFont="1" applyBorder="1" applyAlignment="1">
      <alignment horizontal="center" vertical="center"/>
    </xf>
    <xf numFmtId="0" fontId="36" fillId="0" borderId="70" xfId="0" applyFont="1" applyBorder="1" applyAlignment="1">
      <alignment horizontal="center" vertical="center"/>
    </xf>
    <xf numFmtId="186" fontId="56" fillId="0" borderId="22" xfId="1" applyNumberFormat="1" applyFont="1" applyFill="1" applyBorder="1" applyAlignment="1">
      <alignment horizontal="center" vertical="center"/>
    </xf>
    <xf numFmtId="0" fontId="36" fillId="0" borderId="6" xfId="0" applyFont="1" applyBorder="1">
      <alignment vertical="center"/>
    </xf>
    <xf numFmtId="38" fontId="76" fillId="3" borderId="21" xfId="1" applyFont="1" applyFill="1" applyBorder="1" applyAlignment="1">
      <alignment horizontal="center" vertical="center"/>
    </xf>
    <xf numFmtId="38" fontId="76" fillId="3" borderId="61" xfId="1" applyFont="1" applyFill="1" applyBorder="1" applyAlignment="1">
      <alignment horizontal="center" vertical="center"/>
    </xf>
    <xf numFmtId="0" fontId="77" fillId="3" borderId="61" xfId="0" applyFont="1" applyFill="1" applyBorder="1">
      <alignment vertical="center"/>
    </xf>
    <xf numFmtId="0" fontId="77" fillId="3" borderId="49" xfId="0" applyFont="1" applyFill="1" applyBorder="1">
      <alignment vertical="center"/>
    </xf>
    <xf numFmtId="11" fontId="56" fillId="0" borderId="21" xfId="1" applyNumberFormat="1" applyFont="1" applyFill="1" applyBorder="1" applyAlignment="1" applyProtection="1">
      <alignment horizontal="right" vertical="center"/>
      <protection locked="0"/>
    </xf>
    <xf numFmtId="11" fontId="56" fillId="0" borderId="61" xfId="1" applyNumberFormat="1" applyFont="1" applyFill="1" applyBorder="1" applyAlignment="1" applyProtection="1">
      <alignment horizontal="right" vertical="center"/>
      <protection locked="0"/>
    </xf>
    <xf numFmtId="38" fontId="56" fillId="0" borderId="61" xfId="1" applyFont="1" applyFill="1" applyBorder="1" applyAlignment="1" applyProtection="1">
      <alignment horizontal="right" vertical="center"/>
      <protection locked="0"/>
    </xf>
    <xf numFmtId="38" fontId="56" fillId="0" borderId="49" xfId="1" applyFont="1" applyFill="1" applyBorder="1" applyAlignment="1" applyProtection="1">
      <alignment horizontal="right" vertical="center"/>
      <protection locked="0"/>
    </xf>
    <xf numFmtId="38" fontId="73" fillId="3" borderId="21" xfId="1" applyFont="1" applyFill="1" applyBorder="1" applyAlignment="1" applyProtection="1">
      <alignment horizontal="right" vertical="center"/>
      <protection locked="0"/>
    </xf>
    <xf numFmtId="38" fontId="73" fillId="3" borderId="49" xfId="1" applyFont="1" applyFill="1" applyBorder="1" applyAlignment="1" applyProtection="1">
      <alignment horizontal="right" vertical="center"/>
      <protection locked="0"/>
    </xf>
    <xf numFmtId="38" fontId="65" fillId="0" borderId="21" xfId="1" applyFont="1" applyFill="1" applyBorder="1" applyAlignment="1" applyProtection="1">
      <alignment horizontal="right" vertical="center"/>
      <protection locked="0"/>
    </xf>
    <xf numFmtId="38" fontId="65" fillId="0" borderId="61" xfId="1" applyFont="1" applyFill="1" applyBorder="1" applyAlignment="1" applyProtection="1">
      <alignment horizontal="right" vertical="center"/>
      <protection locked="0"/>
    </xf>
    <xf numFmtId="38" fontId="65" fillId="0" borderId="49" xfId="1" applyFont="1" applyFill="1" applyBorder="1" applyAlignment="1" applyProtection="1">
      <alignment horizontal="right" vertical="center"/>
      <protection locked="0"/>
    </xf>
    <xf numFmtId="0" fontId="59" fillId="0" borderId="40" xfId="0" applyFont="1" applyBorder="1" applyAlignment="1">
      <alignment horizontal="center" vertical="center"/>
    </xf>
    <xf numFmtId="0" fontId="36" fillId="0" borderId="40" xfId="0" applyFont="1" applyBorder="1">
      <alignment vertical="center"/>
    </xf>
    <xf numFmtId="0" fontId="59" fillId="0" borderId="12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56" fillId="0" borderId="34" xfId="0" applyFont="1" applyBorder="1" applyAlignment="1">
      <alignment vertical="center" wrapText="1"/>
    </xf>
    <xf numFmtId="0" fontId="36" fillId="0" borderId="62" xfId="0" applyFont="1" applyBorder="1">
      <alignment vertical="center"/>
    </xf>
    <xf numFmtId="0" fontId="59" fillId="0" borderId="2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7" fillId="3" borderId="41" xfId="0" applyFont="1" applyFill="1" applyBorder="1" applyAlignment="1" applyProtection="1">
      <alignment horizontal="center" vertical="center"/>
      <protection locked="0"/>
    </xf>
    <xf numFmtId="0" fontId="57" fillId="3" borderId="10" xfId="0" applyFont="1" applyFill="1" applyBorder="1" applyProtection="1">
      <alignment vertical="center"/>
      <protection locked="0"/>
    </xf>
    <xf numFmtId="189" fontId="57" fillId="3" borderId="41" xfId="0" applyNumberFormat="1" applyFont="1" applyFill="1" applyBorder="1" applyAlignment="1" applyProtection="1">
      <alignment horizontal="center" vertical="center"/>
      <protection locked="0"/>
    </xf>
    <xf numFmtId="189" fontId="57" fillId="3" borderId="10" xfId="0" applyNumberFormat="1" applyFont="1" applyFill="1" applyBorder="1" applyProtection="1">
      <alignment vertical="center"/>
      <protection locked="0"/>
    </xf>
    <xf numFmtId="0" fontId="65" fillId="0" borderId="0" xfId="0" applyFont="1" applyAlignment="1" applyProtection="1">
      <alignment horizontal="center" vertical="center"/>
      <protection locked="0"/>
    </xf>
    <xf numFmtId="0" fontId="65" fillId="0" borderId="0" xfId="0" applyFont="1" applyProtection="1">
      <alignment vertical="center"/>
      <protection locked="0"/>
    </xf>
    <xf numFmtId="189" fontId="65" fillId="0" borderId="0" xfId="0" applyNumberFormat="1" applyFont="1" applyAlignment="1" applyProtection="1">
      <alignment horizontal="center" vertical="center"/>
      <protection locked="0"/>
    </xf>
    <xf numFmtId="189" fontId="65" fillId="0" borderId="0" xfId="0" applyNumberFormat="1" applyFont="1" applyProtection="1">
      <alignment vertical="center"/>
      <protection locked="0"/>
    </xf>
    <xf numFmtId="184" fontId="65" fillId="0" borderId="0" xfId="0" applyNumberFormat="1" applyFont="1" applyAlignment="1" applyProtection="1">
      <alignment horizontal="center" vertical="center"/>
      <protection locked="0"/>
    </xf>
    <xf numFmtId="183" fontId="65" fillId="0" borderId="0" xfId="0" applyNumberFormat="1" applyFont="1" applyAlignment="1" applyProtection="1">
      <alignment horizontal="center" vertical="center"/>
      <protection locked="0"/>
    </xf>
    <xf numFmtId="0" fontId="59" fillId="0" borderId="24" xfId="0" applyFont="1" applyBorder="1" applyAlignment="1">
      <alignment horizontal="center" vertical="center"/>
    </xf>
    <xf numFmtId="0" fontId="36" fillId="0" borderId="69" xfId="0" applyFont="1" applyBorder="1" applyAlignment="1">
      <alignment horizontal="center" vertical="center"/>
    </xf>
    <xf numFmtId="186" fontId="69" fillId="2" borderId="59" xfId="1" applyNumberFormat="1" applyFont="1" applyFill="1" applyBorder="1" applyAlignment="1">
      <alignment horizontal="left" vertical="top" wrapText="1"/>
    </xf>
    <xf numFmtId="0" fontId="36" fillId="0" borderId="60" xfId="0" applyFont="1" applyBorder="1" applyAlignment="1">
      <alignment horizontal="left" vertical="top"/>
    </xf>
    <xf numFmtId="0" fontId="36" fillId="0" borderId="71" xfId="0" applyFont="1" applyBorder="1" applyAlignment="1">
      <alignment horizontal="left" vertical="top"/>
    </xf>
    <xf numFmtId="0" fontId="59" fillId="0" borderId="67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5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38" fontId="73" fillId="3" borderId="63" xfId="1" applyFont="1" applyFill="1" applyBorder="1" applyAlignment="1" applyProtection="1">
      <alignment horizontal="right" vertical="center"/>
      <protection locked="0"/>
    </xf>
    <xf numFmtId="38" fontId="73" fillId="3" borderId="64" xfId="1" applyFont="1" applyFill="1" applyBorder="1" applyAlignment="1" applyProtection="1">
      <alignment horizontal="right" vertical="center"/>
      <protection locked="0"/>
    </xf>
    <xf numFmtId="0" fontId="56" fillId="0" borderId="10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67" fillId="3" borderId="28" xfId="0" applyFont="1" applyFill="1" applyBorder="1" applyAlignment="1" applyProtection="1">
      <alignment horizontal="center" vertical="center"/>
      <protection locked="0"/>
    </xf>
    <xf numFmtId="0" fontId="67" fillId="3" borderId="9" xfId="0" applyFont="1" applyFill="1" applyBorder="1" applyProtection="1">
      <alignment vertical="center"/>
      <protection locked="0"/>
    </xf>
    <xf numFmtId="0" fontId="68" fillId="0" borderId="22" xfId="0" applyFont="1" applyBorder="1" applyAlignment="1" applyProtection="1">
      <alignment horizontal="center" vertical="center"/>
      <protection locked="0"/>
    </xf>
    <xf numFmtId="0" fontId="68" fillId="0" borderId="0" xfId="0" applyFont="1" applyProtection="1">
      <alignment vertical="center"/>
      <protection locked="0"/>
    </xf>
    <xf numFmtId="0" fontId="68" fillId="0" borderId="0" xfId="0" applyFont="1" applyAlignment="1" applyProtection="1">
      <alignment horizontal="center" vertical="center"/>
      <protection locked="0"/>
    </xf>
    <xf numFmtId="0" fontId="56" fillId="0" borderId="68" xfId="0" applyFont="1" applyBorder="1" applyAlignment="1">
      <alignment horizontal="center" vertical="center"/>
    </xf>
    <xf numFmtId="0" fontId="36" fillId="0" borderId="4" xfId="0" applyFont="1" applyBorder="1">
      <alignment vertical="center"/>
    </xf>
    <xf numFmtId="0" fontId="59" fillId="0" borderId="69" xfId="0" applyFont="1" applyBorder="1" applyAlignment="1">
      <alignment horizontal="center" vertical="center"/>
    </xf>
    <xf numFmtId="189" fontId="65" fillId="0" borderId="22" xfId="0" applyNumberFormat="1" applyFont="1" applyBorder="1" applyAlignment="1" applyProtection="1">
      <alignment horizontal="center" vertical="center"/>
      <protection locked="0"/>
    </xf>
    <xf numFmtId="184" fontId="65" fillId="0" borderId="22" xfId="0" applyNumberFormat="1" applyFont="1" applyBorder="1" applyAlignment="1" applyProtection="1">
      <alignment horizontal="center" vertical="center"/>
      <protection locked="0"/>
    </xf>
    <xf numFmtId="186" fontId="56" fillId="0" borderId="34" xfId="1" applyNumberFormat="1" applyFont="1" applyFill="1" applyBorder="1" applyAlignment="1">
      <alignment horizontal="center" vertical="center"/>
    </xf>
    <xf numFmtId="0" fontId="36" fillId="0" borderId="8" xfId="0" applyFont="1" applyBorder="1">
      <alignment vertical="center"/>
    </xf>
    <xf numFmtId="0" fontId="58" fillId="0" borderId="0" xfId="0" applyFont="1" applyAlignment="1">
      <alignment horizontal="left" vertical="center"/>
    </xf>
    <xf numFmtId="38" fontId="56" fillId="0" borderId="10" xfId="1" applyFont="1" applyFill="1" applyBorder="1" applyAlignment="1">
      <alignment horizontal="center" vertical="center" wrapText="1"/>
    </xf>
    <xf numFmtId="38" fontId="56" fillId="0" borderId="15" xfId="1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0" fontId="36" fillId="0" borderId="0" xfId="0" applyFont="1" applyAlignment="1">
      <alignment vertical="center" wrapText="1"/>
    </xf>
    <xf numFmtId="191" fontId="57" fillId="3" borderId="37" xfId="0" applyNumberFormat="1" applyFont="1" applyFill="1" applyBorder="1" applyAlignment="1" applyProtection="1">
      <alignment horizontal="center" vertical="center"/>
      <protection locked="0"/>
    </xf>
    <xf numFmtId="191" fontId="57" fillId="3" borderId="61" xfId="0" applyNumberFormat="1" applyFont="1" applyFill="1" applyBorder="1" applyAlignment="1" applyProtection="1">
      <alignment horizontal="center" vertical="center"/>
      <protection locked="0"/>
    </xf>
    <xf numFmtId="183" fontId="57" fillId="3" borderId="37" xfId="0" applyNumberFormat="1" applyFont="1" applyFill="1" applyBorder="1" applyAlignment="1" applyProtection="1">
      <alignment horizontal="center" vertical="center"/>
      <protection locked="0"/>
    </xf>
    <xf numFmtId="0" fontId="57" fillId="3" borderId="45" xfId="0" applyFont="1" applyFill="1" applyBorder="1" applyAlignment="1" applyProtection="1">
      <alignment horizontal="center" vertical="center"/>
      <protection locked="0"/>
    </xf>
    <xf numFmtId="180" fontId="57" fillId="3" borderId="48" xfId="0" applyNumberFormat="1" applyFont="1" applyFill="1" applyBorder="1" applyAlignment="1" applyProtection="1">
      <alignment horizontal="center" vertical="center"/>
      <protection locked="0"/>
    </xf>
    <xf numFmtId="180" fontId="57" fillId="3" borderId="13" xfId="0" applyNumberFormat="1" applyFont="1" applyFill="1" applyBorder="1" applyAlignment="1" applyProtection="1">
      <alignment horizontal="center" vertical="center"/>
      <protection locked="0"/>
    </xf>
    <xf numFmtId="0" fontId="58" fillId="0" borderId="7" xfId="0" applyFont="1" applyBorder="1" applyAlignment="1">
      <alignment vertical="center" wrapText="1"/>
    </xf>
    <xf numFmtId="0" fontId="58" fillId="0" borderId="7" xfId="0" applyFont="1" applyBorder="1">
      <alignment vertical="center"/>
    </xf>
    <xf numFmtId="0" fontId="57" fillId="3" borderId="34" xfId="0" applyFont="1" applyFill="1" applyBorder="1" applyAlignment="1" applyProtection="1">
      <alignment horizontal="center" vertical="center"/>
      <protection locked="0"/>
    </xf>
    <xf numFmtId="0" fontId="57" fillId="3" borderId="5" xfId="0" applyFont="1" applyFill="1" applyBorder="1" applyAlignment="1" applyProtection="1">
      <alignment horizontal="center" vertical="center"/>
      <protection locked="0"/>
    </xf>
    <xf numFmtId="38" fontId="56" fillId="0" borderId="11" xfId="1" applyFont="1" applyFill="1" applyBorder="1" applyAlignment="1">
      <alignment horizontal="center" vertical="center" wrapText="1"/>
    </xf>
    <xf numFmtId="0" fontId="65" fillId="3" borderId="47" xfId="0" applyFont="1" applyFill="1" applyBorder="1" applyAlignment="1" applyProtection="1">
      <alignment horizontal="center" vertical="center" wrapText="1"/>
      <protection locked="0"/>
    </xf>
    <xf numFmtId="0" fontId="65" fillId="3" borderId="23" xfId="0" applyFont="1" applyFill="1" applyBorder="1" applyAlignment="1" applyProtection="1">
      <alignment horizontal="center" vertical="center" wrapText="1"/>
      <protection locked="0"/>
    </xf>
    <xf numFmtId="0" fontId="65" fillId="3" borderId="47" xfId="0" applyFont="1" applyFill="1" applyBorder="1" applyAlignment="1" applyProtection="1">
      <alignment horizontal="center" vertical="center"/>
      <protection locked="0"/>
    </xf>
    <xf numFmtId="0" fontId="65" fillId="3" borderId="11" xfId="0" applyFont="1" applyFill="1" applyBorder="1" applyAlignment="1" applyProtection="1">
      <alignment horizontal="center" vertical="center"/>
      <protection locked="0"/>
    </xf>
    <xf numFmtId="0" fontId="65" fillId="3" borderId="15" xfId="0" applyFont="1" applyFill="1" applyBorder="1" applyAlignment="1" applyProtection="1">
      <alignment horizontal="center" vertical="center"/>
      <protection locked="0"/>
    </xf>
    <xf numFmtId="49" fontId="57" fillId="3" borderId="21" xfId="0" applyNumberFormat="1" applyFont="1" applyFill="1" applyBorder="1" applyAlignment="1" applyProtection="1">
      <alignment horizontal="center" vertical="center"/>
      <protection locked="0"/>
    </xf>
    <xf numFmtId="49" fontId="52" fillId="3" borderId="49" xfId="0" applyNumberFormat="1" applyFont="1" applyFill="1" applyBorder="1" applyAlignment="1">
      <alignment horizontal="center" vertical="center"/>
    </xf>
    <xf numFmtId="0" fontId="57" fillId="3" borderId="21" xfId="0" applyFont="1" applyFill="1" applyBorder="1" applyAlignment="1" applyProtection="1">
      <alignment horizontal="center" vertical="center"/>
      <protection locked="0"/>
    </xf>
    <xf numFmtId="0" fontId="52" fillId="3" borderId="61" xfId="0" applyFont="1" applyFill="1" applyBorder="1" applyAlignment="1">
      <alignment horizontal="center" vertical="center"/>
    </xf>
    <xf numFmtId="0" fontId="52" fillId="3" borderId="49" xfId="0" applyFont="1" applyFill="1" applyBorder="1" applyAlignment="1">
      <alignment horizontal="center" vertical="center"/>
    </xf>
    <xf numFmtId="0" fontId="65" fillId="3" borderId="47" xfId="0" applyFont="1" applyFill="1" applyBorder="1" applyAlignment="1">
      <alignment horizontal="center" vertical="center"/>
    </xf>
    <xf numFmtId="0" fontId="65" fillId="3" borderId="11" xfId="0" applyFont="1" applyFill="1" applyBorder="1" applyAlignment="1">
      <alignment horizontal="center" vertical="center"/>
    </xf>
    <xf numFmtId="0" fontId="65" fillId="3" borderId="15" xfId="0" applyFont="1" applyFill="1" applyBorder="1" applyAlignment="1">
      <alignment horizontal="center" vertical="center"/>
    </xf>
    <xf numFmtId="0" fontId="65" fillId="3" borderId="23" xfId="0" applyFont="1" applyFill="1" applyBorder="1" applyAlignment="1">
      <alignment horizontal="center" vertical="center"/>
    </xf>
    <xf numFmtId="186" fontId="56" fillId="0" borderId="65" xfId="1" applyNumberFormat="1" applyFont="1" applyFill="1" applyBorder="1" applyAlignment="1">
      <alignment horizontal="center" vertical="center"/>
    </xf>
    <xf numFmtId="0" fontId="36" fillId="0" borderId="66" xfId="0" applyFont="1" applyBorder="1">
      <alignment vertical="center"/>
    </xf>
    <xf numFmtId="184" fontId="57" fillId="3" borderId="39" xfId="0" applyNumberFormat="1" applyFont="1" applyFill="1" applyBorder="1" applyAlignment="1" applyProtection="1">
      <alignment horizontal="center" vertical="center"/>
      <protection locked="0"/>
    </xf>
    <xf numFmtId="184" fontId="57" fillId="3" borderId="69" xfId="0" applyNumberFormat="1" applyFont="1" applyFill="1" applyBorder="1" applyAlignment="1" applyProtection="1">
      <alignment horizontal="center" vertical="center"/>
      <protection locked="0"/>
    </xf>
    <xf numFmtId="38" fontId="74" fillId="3" borderId="73" xfId="1" applyFont="1" applyFill="1" applyBorder="1" applyAlignment="1" applyProtection="1">
      <alignment vertical="center"/>
      <protection locked="0"/>
    </xf>
    <xf numFmtId="0" fontId="35" fillId="3" borderId="74" xfId="0" applyFont="1" applyFill="1" applyBorder="1">
      <alignment vertical="center"/>
    </xf>
    <xf numFmtId="0" fontId="35" fillId="3" borderId="75" xfId="0" applyFont="1" applyFill="1" applyBorder="1">
      <alignment vertical="center"/>
    </xf>
    <xf numFmtId="0" fontId="56" fillId="0" borderId="21" xfId="0" applyFont="1" applyBorder="1" applyAlignment="1">
      <alignment horizontal="center" vertical="center" wrapText="1"/>
    </xf>
    <xf numFmtId="38" fontId="72" fillId="0" borderId="21" xfId="1" applyFont="1" applyFill="1" applyBorder="1" applyAlignment="1" applyProtection="1">
      <alignment horizontal="left" vertical="center" wrapText="1"/>
      <protection locked="0"/>
    </xf>
    <xf numFmtId="38" fontId="72" fillId="0" borderId="61" xfId="1" applyFont="1" applyFill="1" applyBorder="1" applyAlignment="1" applyProtection="1">
      <alignment horizontal="left" vertical="center"/>
      <protection locked="0"/>
    </xf>
    <xf numFmtId="0" fontId="59" fillId="0" borderId="61" xfId="0" applyFont="1" applyBorder="1" applyAlignment="1">
      <alignment horizontal="left" vertical="center"/>
    </xf>
    <xf numFmtId="0" fontId="59" fillId="0" borderId="49" xfId="0" applyFont="1" applyBorder="1" applyAlignment="1">
      <alignment horizontal="left" vertical="center"/>
    </xf>
    <xf numFmtId="0" fontId="56" fillId="0" borderId="8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/>
    </xf>
    <xf numFmtId="183" fontId="57" fillId="3" borderId="1" xfId="0" applyNumberFormat="1" applyFont="1" applyFill="1" applyBorder="1" applyAlignment="1" applyProtection="1">
      <alignment horizontal="center" vertical="center"/>
      <protection locked="0"/>
    </xf>
    <xf numFmtId="183" fontId="57" fillId="3" borderId="18" xfId="0" applyNumberFormat="1" applyFont="1" applyFill="1" applyBorder="1" applyAlignment="1" applyProtection="1">
      <alignment horizontal="center" vertical="center"/>
      <protection locked="0"/>
    </xf>
    <xf numFmtId="0" fontId="65" fillId="0" borderId="22" xfId="0" applyFont="1" applyBorder="1" applyAlignment="1" applyProtection="1">
      <alignment horizontal="center" vertical="center"/>
      <protection locked="0"/>
    </xf>
    <xf numFmtId="184" fontId="57" fillId="3" borderId="55" xfId="0" applyNumberFormat="1" applyFont="1" applyFill="1" applyBorder="1" applyAlignment="1" applyProtection="1">
      <alignment horizontal="center" vertical="center"/>
      <protection locked="0"/>
    </xf>
    <xf numFmtId="183" fontId="57" fillId="3" borderId="68" xfId="0" applyNumberFormat="1" applyFont="1" applyFill="1" applyBorder="1" applyAlignment="1" applyProtection="1">
      <alignment horizontal="center" vertical="center"/>
      <protection locked="0"/>
    </xf>
    <xf numFmtId="183" fontId="65" fillId="3" borderId="37" xfId="0" applyNumberFormat="1" applyFont="1" applyFill="1" applyBorder="1" applyAlignment="1" applyProtection="1">
      <alignment horizontal="center" vertical="center"/>
      <protection locked="0"/>
    </xf>
    <xf numFmtId="0" fontId="65" fillId="3" borderId="45" xfId="0" applyFont="1" applyFill="1" applyBorder="1" applyAlignment="1" applyProtection="1">
      <alignment horizontal="center" vertical="center"/>
      <protection locked="0"/>
    </xf>
    <xf numFmtId="191" fontId="65" fillId="3" borderId="37" xfId="0" applyNumberFormat="1" applyFont="1" applyFill="1" applyBorder="1" applyAlignment="1" applyProtection="1">
      <alignment horizontal="center" vertical="center"/>
      <protection locked="0"/>
    </xf>
    <xf numFmtId="191" fontId="65" fillId="3" borderId="61" xfId="0" applyNumberFormat="1" applyFont="1" applyFill="1" applyBorder="1" applyAlignment="1" applyProtection="1">
      <alignment horizontal="center" vertical="center"/>
      <protection locked="0"/>
    </xf>
    <xf numFmtId="49" fontId="65" fillId="3" borderId="21" xfId="0" applyNumberFormat="1" applyFont="1" applyFill="1" applyBorder="1" applyAlignment="1" applyProtection="1">
      <alignment horizontal="center" vertical="center"/>
      <protection locked="0"/>
    </xf>
    <xf numFmtId="49" fontId="48" fillId="3" borderId="49" xfId="0" applyNumberFormat="1" applyFont="1" applyFill="1" applyBorder="1" applyAlignment="1">
      <alignment horizontal="center" vertical="center"/>
    </xf>
    <xf numFmtId="0" fontId="65" fillId="3" borderId="21" xfId="0" applyFont="1" applyFill="1" applyBorder="1" applyAlignment="1" applyProtection="1">
      <alignment horizontal="center" vertical="center"/>
      <protection locked="0"/>
    </xf>
    <xf numFmtId="0" fontId="48" fillId="3" borderId="61" xfId="0" applyFont="1" applyFill="1" applyBorder="1" applyAlignment="1">
      <alignment horizontal="center" vertical="center"/>
    </xf>
    <xf numFmtId="0" fontId="48" fillId="3" borderId="49" xfId="0" applyFont="1" applyFill="1" applyBorder="1" applyAlignment="1">
      <alignment horizontal="center" vertical="center"/>
    </xf>
    <xf numFmtId="0" fontId="65" fillId="3" borderId="34" xfId="0" applyFont="1" applyFill="1" applyBorder="1" applyAlignment="1" applyProtection="1">
      <alignment horizontal="center" vertical="center"/>
      <protection locked="0"/>
    </xf>
    <xf numFmtId="0" fontId="65" fillId="3" borderId="5" xfId="0" applyFont="1" applyFill="1" applyBorder="1" applyAlignment="1" applyProtection="1">
      <alignment horizontal="center" vertical="center"/>
      <protection locked="0"/>
    </xf>
    <xf numFmtId="180" fontId="65" fillId="3" borderId="48" xfId="0" applyNumberFormat="1" applyFont="1" applyFill="1" applyBorder="1" applyAlignment="1" applyProtection="1">
      <alignment horizontal="center" vertical="center"/>
      <protection locked="0"/>
    </xf>
    <xf numFmtId="180" fontId="65" fillId="3" borderId="13" xfId="0" applyNumberFormat="1" applyFont="1" applyFill="1" applyBorder="1" applyAlignment="1" applyProtection="1">
      <alignment horizontal="center" vertical="center"/>
      <protection locked="0"/>
    </xf>
    <xf numFmtId="0" fontId="62" fillId="0" borderId="0" xfId="0" applyFont="1" applyAlignment="1">
      <alignment horizontal="left" vertical="center" wrapText="1"/>
    </xf>
    <xf numFmtId="0" fontId="62" fillId="0" borderId="0" xfId="0" applyFont="1" applyAlignment="1">
      <alignment vertical="center" wrapText="1"/>
    </xf>
    <xf numFmtId="0" fontId="68" fillId="3" borderId="28" xfId="0" applyFont="1" applyFill="1" applyBorder="1" applyAlignment="1" applyProtection="1">
      <alignment horizontal="center" vertical="center"/>
      <protection locked="0"/>
    </xf>
    <xf numFmtId="0" fontId="68" fillId="3" borderId="9" xfId="0" applyFont="1" applyFill="1" applyBorder="1" applyProtection="1">
      <alignment vertical="center"/>
      <protection locked="0"/>
    </xf>
    <xf numFmtId="0" fontId="65" fillId="3" borderId="41" xfId="0" applyFont="1" applyFill="1" applyBorder="1" applyAlignment="1" applyProtection="1">
      <alignment horizontal="center" vertical="center"/>
      <protection locked="0"/>
    </xf>
    <xf numFmtId="0" fontId="65" fillId="3" borderId="10" xfId="0" applyFont="1" applyFill="1" applyBorder="1" applyProtection="1">
      <alignment vertical="center"/>
      <protection locked="0"/>
    </xf>
    <xf numFmtId="189" fontId="65" fillId="3" borderId="41" xfId="0" applyNumberFormat="1" applyFont="1" applyFill="1" applyBorder="1" applyAlignment="1" applyProtection="1">
      <alignment horizontal="center" vertical="center"/>
      <protection locked="0"/>
    </xf>
    <xf numFmtId="189" fontId="65" fillId="3" borderId="10" xfId="0" applyNumberFormat="1" applyFont="1" applyFill="1" applyBorder="1" applyProtection="1">
      <alignment vertical="center"/>
      <protection locked="0"/>
    </xf>
    <xf numFmtId="184" fontId="65" fillId="3" borderId="39" xfId="0" applyNumberFormat="1" applyFont="1" applyFill="1" applyBorder="1" applyAlignment="1" applyProtection="1">
      <alignment horizontal="center" vertical="center"/>
      <protection locked="0"/>
    </xf>
    <xf numFmtId="184" fontId="65" fillId="3" borderId="55" xfId="0" applyNumberFormat="1" applyFont="1" applyFill="1" applyBorder="1" applyAlignment="1" applyProtection="1">
      <alignment horizontal="center" vertical="center"/>
      <protection locked="0"/>
    </xf>
    <xf numFmtId="183" fontId="65" fillId="3" borderId="1" xfId="0" applyNumberFormat="1" applyFont="1" applyFill="1" applyBorder="1" applyAlignment="1" applyProtection="1">
      <alignment horizontal="center" vertical="center"/>
      <protection locked="0"/>
    </xf>
    <xf numFmtId="183" fontId="65" fillId="3" borderId="68" xfId="0" applyNumberFormat="1" applyFont="1" applyFill="1" applyBorder="1" applyAlignment="1" applyProtection="1">
      <alignment horizontal="center" vertical="center"/>
      <protection locked="0"/>
    </xf>
    <xf numFmtId="184" fontId="65" fillId="3" borderId="69" xfId="0" applyNumberFormat="1" applyFont="1" applyFill="1" applyBorder="1" applyAlignment="1" applyProtection="1">
      <alignment horizontal="center" vertical="center"/>
      <protection locked="0"/>
    </xf>
    <xf numFmtId="183" fontId="65" fillId="3" borderId="18" xfId="0" applyNumberFormat="1" applyFont="1" applyFill="1" applyBorder="1" applyAlignment="1" applyProtection="1">
      <alignment horizontal="center" vertical="center"/>
      <protection locked="0"/>
    </xf>
    <xf numFmtId="38" fontId="65" fillId="3" borderId="73" xfId="1" applyFont="1" applyFill="1" applyBorder="1" applyAlignment="1" applyProtection="1">
      <alignment vertical="center"/>
      <protection locked="0"/>
    </xf>
    <xf numFmtId="0" fontId="48" fillId="3" borderId="74" xfId="0" applyFont="1" applyFill="1" applyBorder="1">
      <alignment vertical="center"/>
    </xf>
    <xf numFmtId="0" fontId="48" fillId="3" borderId="75" xfId="0" applyFont="1" applyFill="1" applyBorder="1">
      <alignment vertical="center"/>
    </xf>
    <xf numFmtId="0" fontId="33" fillId="3" borderId="10" xfId="0" applyFont="1" applyFill="1" applyBorder="1" applyAlignment="1">
      <alignment horizontal="center" vertical="center" shrinkToFit="1"/>
    </xf>
    <xf numFmtId="0" fontId="33" fillId="3" borderId="11" xfId="0" applyFont="1" applyFill="1" applyBorder="1" applyAlignment="1">
      <alignment horizontal="center" vertical="center" shrinkToFit="1"/>
    </xf>
    <xf numFmtId="0" fontId="33" fillId="3" borderId="23" xfId="0" applyFont="1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187" fontId="34" fillId="3" borderId="3" xfId="0" applyNumberFormat="1" applyFont="1" applyFill="1" applyBorder="1" applyAlignment="1">
      <alignment horizontal="center" vertical="center" shrinkToFit="1"/>
    </xf>
    <xf numFmtId="0" fontId="33" fillId="3" borderId="3" xfId="0" applyFont="1" applyFill="1" applyBorder="1">
      <alignment vertical="center"/>
    </xf>
    <xf numFmtId="0" fontId="33" fillId="3" borderId="10" xfId="0" applyFont="1" applyFill="1" applyBorder="1">
      <alignment vertical="center"/>
    </xf>
    <xf numFmtId="1" fontId="33" fillId="0" borderId="3" xfId="0" applyNumberFormat="1" applyFont="1" applyBorder="1" applyAlignment="1">
      <alignment horizontal="center" vertical="center" wrapText="1" shrinkToFit="1"/>
    </xf>
    <xf numFmtId="0" fontId="33" fillId="0" borderId="3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shrinkToFit="1"/>
    </xf>
    <xf numFmtId="0" fontId="33" fillId="0" borderId="3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4" fillId="3" borderId="10" xfId="0" applyFont="1" applyFill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34" fillId="3" borderId="3" xfId="0" applyFont="1" applyFill="1" applyBorder="1" applyAlignment="1">
      <alignment horizontal="center" vertical="center" wrapText="1"/>
    </xf>
    <xf numFmtId="0" fontId="35" fillId="3" borderId="3" xfId="0" applyFont="1" applyFill="1" applyBorder="1" applyAlignment="1">
      <alignment vertical="center" wrapText="1"/>
    </xf>
    <xf numFmtId="0" fontId="34" fillId="0" borderId="10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38" fontId="33" fillId="3" borderId="3" xfId="1" applyFont="1" applyFill="1" applyBorder="1" applyAlignment="1">
      <alignment horizontal="center" vertical="center" wrapText="1"/>
    </xf>
    <xf numFmtId="0" fontId="33" fillId="3" borderId="40" xfId="0" applyFont="1" applyFill="1" applyBorder="1" applyAlignment="1">
      <alignment horizontal="center" vertical="center" wrapText="1" shrinkToFit="1"/>
    </xf>
    <xf numFmtId="0" fontId="0" fillId="3" borderId="79" xfId="0" applyFill="1" applyBorder="1" applyAlignment="1">
      <alignment horizontal="center" vertical="center"/>
    </xf>
    <xf numFmtId="0" fontId="33" fillId="3" borderId="10" xfId="0" applyFont="1" applyFill="1" applyBorder="1" applyAlignment="1">
      <alignment horizontal="center" vertical="center" wrapText="1" shrinkToFit="1"/>
    </xf>
    <xf numFmtId="0" fontId="0" fillId="3" borderId="23" xfId="0" applyFill="1" applyBorder="1" applyAlignment="1">
      <alignment horizontal="center" vertical="center" wrapText="1" shrinkToFit="1"/>
    </xf>
    <xf numFmtId="0" fontId="33" fillId="0" borderId="11" xfId="0" applyFont="1" applyBorder="1" applyAlignment="1">
      <alignment vertical="center" wrapText="1"/>
    </xf>
    <xf numFmtId="0" fontId="33" fillId="0" borderId="23" xfId="0" applyFont="1" applyBorder="1" applyAlignment="1">
      <alignment horizontal="center" vertical="center" wrapText="1"/>
    </xf>
    <xf numFmtId="1" fontId="34" fillId="0" borderId="10" xfId="0" applyNumberFormat="1" applyFont="1" applyBorder="1" applyAlignment="1">
      <alignment horizontal="center" vertical="center" shrinkToFit="1"/>
    </xf>
    <xf numFmtId="0" fontId="33" fillId="0" borderId="11" xfId="0" applyFont="1" applyBorder="1">
      <alignment vertical="center"/>
    </xf>
    <xf numFmtId="0" fontId="34" fillId="3" borderId="3" xfId="0" applyFont="1" applyFill="1" applyBorder="1" applyAlignment="1">
      <alignment horizontal="center" vertical="center" wrapText="1" shrinkToFit="1"/>
    </xf>
    <xf numFmtId="0" fontId="33" fillId="3" borderId="10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colors>
    <mruColors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19</xdr:row>
      <xdr:rowOff>0</xdr:rowOff>
    </xdr:from>
    <xdr:to>
      <xdr:col>8</xdr:col>
      <xdr:colOff>132080</xdr:colOff>
      <xdr:row>19</xdr:row>
      <xdr:rowOff>17780</xdr:rowOff>
    </xdr:to>
    <xdr:pic>
      <xdr:nvPicPr>
        <xdr:cNvPr id="46602" name="SpinButton1">
          <a:extLst>
            <a:ext uri="{FF2B5EF4-FFF2-40B4-BE49-F238E27FC236}">
              <a16:creationId xmlns:a16="http://schemas.microsoft.com/office/drawing/2014/main" id="{00000000-0008-0000-0000-00000AB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2380" y="721614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550545</xdr:colOff>
      <xdr:row>9</xdr:row>
      <xdr:rowOff>146685</xdr:rowOff>
    </xdr:from>
    <xdr:to>
      <xdr:col>11</xdr:col>
      <xdr:colOff>1478280</xdr:colOff>
      <xdr:row>10</xdr:row>
      <xdr:rowOff>412608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10285095" y="3775710"/>
          <a:ext cx="1794510" cy="627873"/>
        </a:xfrm>
        <a:prstGeom prst="wedgeRectCallout">
          <a:avLst>
            <a:gd name="adj1" fmla="val -85776"/>
            <a:gd name="adj2" fmla="val -2200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634187</xdr:colOff>
      <xdr:row>9</xdr:row>
      <xdr:rowOff>230912</xdr:rowOff>
    </xdr:from>
    <xdr:to>
      <xdr:col>11</xdr:col>
      <xdr:colOff>1402241</xdr:colOff>
      <xdr:row>11</xdr:row>
      <xdr:rowOff>154305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 bwMode="auto">
        <a:xfrm>
          <a:off x="10368737" y="3859937"/>
          <a:ext cx="1634829" cy="704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r>
            <a:rPr kumimoji="1" lang="ja-JP" altLang="en-US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該当するものを</a:t>
          </a:r>
          <a:endParaRPr kumimoji="1" lang="en-US" altLang="ja-JP" sz="1400">
            <a:solidFill>
              <a:srgbClr val="0070C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lnSpc>
              <a:spcPts val="1500"/>
            </a:lnSpc>
          </a:pPr>
          <a:r>
            <a:rPr kumimoji="1" lang="ja-JP" altLang="en-US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選ぶ</a:t>
          </a:r>
        </a:p>
      </xdr:txBody>
    </xdr:sp>
    <xdr:clientData/>
  </xdr:twoCellAnchor>
  <xdr:twoCellAnchor>
    <xdr:from>
      <xdr:col>6</xdr:col>
      <xdr:colOff>193676</xdr:colOff>
      <xdr:row>17</xdr:row>
      <xdr:rowOff>200025</xdr:rowOff>
    </xdr:from>
    <xdr:to>
      <xdr:col>7</xdr:col>
      <xdr:colOff>371475</xdr:colOff>
      <xdr:row>19</xdr:row>
      <xdr:rowOff>1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4965701" y="6715125"/>
          <a:ext cx="1130299" cy="504826"/>
        </a:xfrm>
        <a:prstGeom prst="wedgeRectCallout">
          <a:avLst>
            <a:gd name="adj1" fmla="val -71522"/>
            <a:gd name="adj2" fmla="val 64202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80010</xdr:colOff>
      <xdr:row>3</xdr:row>
      <xdr:rowOff>342900</xdr:rowOff>
    </xdr:from>
    <xdr:to>
      <xdr:col>9</xdr:col>
      <xdr:colOff>80052</xdr:colOff>
      <xdr:row>5</xdr:row>
      <xdr:rowOff>264224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818505" y="1358900"/>
          <a:ext cx="1912632" cy="6363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r>
            <a:rPr kumimoji="1" lang="ja-JP" altLang="en-US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時間は”○○：○○”表示（半角）</a:t>
          </a:r>
        </a:p>
      </xdr:txBody>
    </xdr:sp>
    <xdr:clientData/>
  </xdr:twoCellAnchor>
  <xdr:twoCellAnchor>
    <xdr:from>
      <xdr:col>7</xdr:col>
      <xdr:colOff>41910</xdr:colOff>
      <xdr:row>3</xdr:row>
      <xdr:rowOff>266700</xdr:rowOff>
    </xdr:from>
    <xdr:to>
      <xdr:col>9</xdr:col>
      <xdr:colOff>128873</xdr:colOff>
      <xdr:row>5</xdr:row>
      <xdr:rowOff>149929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404610" y="1333500"/>
          <a:ext cx="2334863" cy="616654"/>
        </a:xfrm>
        <a:prstGeom prst="wedgeRoundRectCallout">
          <a:avLst>
            <a:gd name="adj1" fmla="val -59792"/>
            <a:gd name="adj2" fmla="val 257868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81643</xdr:colOff>
      <xdr:row>12</xdr:row>
      <xdr:rowOff>3175</xdr:rowOff>
    </xdr:from>
    <xdr:to>
      <xdr:col>5</xdr:col>
      <xdr:colOff>643618</xdr:colOff>
      <xdr:row>13</xdr:row>
      <xdr:rowOff>123825</xdr:rowOff>
    </xdr:to>
    <xdr:sp macro="" textlink="">
      <xdr:nvSpPr>
        <xdr:cNvPr id="17" name="角丸四角形吹き出し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075214" y="4836432"/>
          <a:ext cx="1694090" cy="468993"/>
        </a:xfrm>
        <a:prstGeom prst="wedgeRoundRectCallout">
          <a:avLst>
            <a:gd name="adj1" fmla="val -6820"/>
            <a:gd name="adj2" fmla="val -71090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219075</xdr:colOff>
      <xdr:row>17</xdr:row>
      <xdr:rowOff>238125</xdr:rowOff>
    </xdr:from>
    <xdr:to>
      <xdr:col>7</xdr:col>
      <xdr:colOff>381000</xdr:colOff>
      <xdr:row>19</xdr:row>
      <xdr:rowOff>123825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4991100" y="6753225"/>
          <a:ext cx="11144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r>
            <a:rPr kumimoji="1" lang="ja-JP" altLang="en-US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該当する</a:t>
          </a:r>
          <a:endParaRPr kumimoji="1" lang="en-US" altLang="ja-JP" sz="1400">
            <a:solidFill>
              <a:srgbClr val="0070C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lnSpc>
              <a:spcPts val="1600"/>
            </a:lnSpc>
          </a:pPr>
          <a:r>
            <a:rPr kumimoji="1" lang="ja-JP" altLang="en-US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ものを選ぶ</a:t>
          </a:r>
        </a:p>
      </xdr:txBody>
    </xdr:sp>
    <xdr:clientData/>
  </xdr:twoCellAnchor>
  <xdr:twoCellAnchor editAs="oneCell">
    <xdr:from>
      <xdr:col>5</xdr:col>
      <xdr:colOff>114300</xdr:colOff>
      <xdr:row>20</xdr:row>
      <xdr:rowOff>0</xdr:rowOff>
    </xdr:from>
    <xdr:to>
      <xdr:col>5</xdr:col>
      <xdr:colOff>132080</xdr:colOff>
      <xdr:row>20</xdr:row>
      <xdr:rowOff>17780</xdr:rowOff>
    </xdr:to>
    <xdr:pic>
      <xdr:nvPicPr>
        <xdr:cNvPr id="46611" name="SpinButton1">
          <a:extLst>
            <a:ext uri="{FF2B5EF4-FFF2-40B4-BE49-F238E27FC236}">
              <a16:creationId xmlns:a16="http://schemas.microsoft.com/office/drawing/2014/main" id="{00000000-0008-0000-0000-000013B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73533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563880</xdr:colOff>
      <xdr:row>53</xdr:row>
      <xdr:rowOff>68580</xdr:rowOff>
    </xdr:from>
    <xdr:to>
      <xdr:col>11</xdr:col>
      <xdr:colOff>0</xdr:colOff>
      <xdr:row>55</xdr:row>
      <xdr:rowOff>259080</xdr:rowOff>
    </xdr:to>
    <xdr:grpSp>
      <xdr:nvGrpSpPr>
        <xdr:cNvPr id="46614" name="グループ化 5">
          <a:extLst>
            <a:ext uri="{FF2B5EF4-FFF2-40B4-BE49-F238E27FC236}">
              <a16:creationId xmlns:a16="http://schemas.microsoft.com/office/drawing/2014/main" id="{00000000-0008-0000-0000-000016B60000}"/>
            </a:ext>
          </a:extLst>
        </xdr:cNvPr>
        <xdr:cNvGrpSpPr>
          <a:grpSpLocks/>
        </xdr:cNvGrpSpPr>
      </xdr:nvGrpSpPr>
      <xdr:grpSpPr bwMode="auto">
        <a:xfrm>
          <a:off x="9223693" y="19936143"/>
          <a:ext cx="1444307" cy="785812"/>
          <a:chOff x="8083462" y="3424502"/>
          <a:chExt cx="1917700" cy="692067"/>
        </a:xfrm>
      </xdr:grpSpPr>
      <xdr:sp macro="" textlink="">
        <xdr:nvSpPr>
          <xdr:cNvPr id="24" name="四角形吹き出し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8083462" y="3424502"/>
            <a:ext cx="1917700" cy="692067"/>
          </a:xfrm>
          <a:prstGeom prst="wedgeRectCallout">
            <a:avLst>
              <a:gd name="adj1" fmla="val -84263"/>
              <a:gd name="adj2" fmla="val -182525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>
            <a:off x="8134465" y="3511010"/>
            <a:ext cx="1764692" cy="5523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600"/>
              </a:lnSpc>
            </a:pPr>
            <a:r>
              <a:rPr kumimoji="1" lang="ja-JP" altLang="en-US" sz="1400">
                <a:solidFill>
                  <a:srgbClr val="0070C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該当するものを選ぶ</a:t>
            </a:r>
          </a:p>
        </xdr:txBody>
      </xdr:sp>
    </xdr:grpSp>
    <xdr:clientData/>
  </xdr:twoCellAnchor>
  <xdr:twoCellAnchor>
    <xdr:from>
      <xdr:col>4</xdr:col>
      <xdr:colOff>309879</xdr:colOff>
      <xdr:row>55</xdr:row>
      <xdr:rowOff>349568</xdr:rowOff>
    </xdr:from>
    <xdr:to>
      <xdr:col>7</xdr:col>
      <xdr:colOff>206376</xdr:colOff>
      <xdr:row>58</xdr:row>
      <xdr:rowOff>95249</xdr:rowOff>
    </xdr:to>
    <xdr:grpSp>
      <xdr:nvGrpSpPr>
        <xdr:cNvPr id="46615" name="グループ化 5">
          <a:extLst>
            <a:ext uri="{FF2B5EF4-FFF2-40B4-BE49-F238E27FC236}">
              <a16:creationId xmlns:a16="http://schemas.microsoft.com/office/drawing/2014/main" id="{00000000-0008-0000-0000-000017B60000}"/>
            </a:ext>
          </a:extLst>
        </xdr:cNvPr>
        <xdr:cNvGrpSpPr>
          <a:grpSpLocks/>
        </xdr:cNvGrpSpPr>
      </xdr:nvGrpSpPr>
      <xdr:grpSpPr bwMode="auto">
        <a:xfrm>
          <a:off x="3294379" y="20812443"/>
          <a:ext cx="3301685" cy="817244"/>
          <a:chOff x="5170460" y="2401711"/>
          <a:chExt cx="1917699" cy="1114408"/>
        </a:xfrm>
      </xdr:grpSpPr>
      <xdr:sp macro="" textlink="">
        <xdr:nvSpPr>
          <xdr:cNvPr id="22" name="四角形吹き出し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/>
        </xdr:nvSpPr>
        <xdr:spPr>
          <a:xfrm>
            <a:off x="5170460" y="2401711"/>
            <a:ext cx="1917699" cy="908760"/>
          </a:xfrm>
          <a:prstGeom prst="wedgeRectCallout">
            <a:avLst>
              <a:gd name="adj1" fmla="val -70644"/>
              <a:gd name="adj2" fmla="val 64762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/>
        </xdr:nvSpPr>
        <xdr:spPr>
          <a:xfrm>
            <a:off x="5195132" y="2549991"/>
            <a:ext cx="1855876" cy="96612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600"/>
              </a:lnSpc>
            </a:pPr>
            <a:r>
              <a:rPr kumimoji="1" lang="ja-JP" altLang="en-US" sz="1400">
                <a:solidFill>
                  <a:srgbClr val="0070C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該当する番号を選択。</a:t>
            </a:r>
            <a:endParaRPr kumimoji="1" lang="en-US" altLang="ja-JP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>
              <a:lnSpc>
                <a:spcPts val="1600"/>
              </a:lnSpc>
            </a:pPr>
            <a:r>
              <a:rPr kumimoji="1" lang="ja-JP" altLang="en-US" sz="1400">
                <a:solidFill>
                  <a:srgbClr val="0070C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”その他”の場合は記載をお願いします。</a:t>
            </a:r>
          </a:p>
        </xdr:txBody>
      </xdr:sp>
    </xdr:grpSp>
    <xdr:clientData/>
  </xdr:twoCellAnchor>
  <xdr:twoCellAnchor>
    <xdr:from>
      <xdr:col>4</xdr:col>
      <xdr:colOff>133350</xdr:colOff>
      <xdr:row>12</xdr:row>
      <xdr:rowOff>133351</xdr:rowOff>
    </xdr:from>
    <xdr:to>
      <xdr:col>5</xdr:col>
      <xdr:colOff>1076325</xdr:colOff>
      <xdr:row>13</xdr:row>
      <xdr:rowOff>85726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 bwMode="auto">
        <a:xfrm>
          <a:off x="3124200" y="4962526"/>
          <a:ext cx="20669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r>
            <a:rPr kumimoji="1" lang="ja-JP" altLang="en-US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該当するものを選ぶ</a:t>
          </a:r>
        </a:p>
      </xdr:txBody>
    </xdr:sp>
    <xdr:clientData/>
  </xdr:twoCellAnchor>
  <xdr:twoCellAnchor editAs="oneCell">
    <xdr:from>
      <xdr:col>5</xdr:col>
      <xdr:colOff>114300</xdr:colOff>
      <xdr:row>20</xdr:row>
      <xdr:rowOff>0</xdr:rowOff>
    </xdr:from>
    <xdr:to>
      <xdr:col>5</xdr:col>
      <xdr:colOff>134620</xdr:colOff>
      <xdr:row>20</xdr:row>
      <xdr:rowOff>20320</xdr:rowOff>
    </xdr:to>
    <xdr:pic>
      <xdr:nvPicPr>
        <xdr:cNvPr id="2" name="SpinButton1">
          <a:extLst>
            <a:ext uri="{FF2B5EF4-FFF2-40B4-BE49-F238E27FC236}">
              <a16:creationId xmlns:a16="http://schemas.microsoft.com/office/drawing/2014/main" id="{1A3E7F45-299B-48E4-B0F1-542AE24569B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1480" y="7132320"/>
          <a:ext cx="8890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114300</xdr:colOff>
      <xdr:row>19</xdr:row>
      <xdr:rowOff>0</xdr:rowOff>
    </xdr:from>
    <xdr:to>
      <xdr:col>8</xdr:col>
      <xdr:colOff>132080</xdr:colOff>
      <xdr:row>19</xdr:row>
      <xdr:rowOff>17780</xdr:rowOff>
    </xdr:to>
    <xdr:pic>
      <xdr:nvPicPr>
        <xdr:cNvPr id="3" name="SpinButton1">
          <a:extLst>
            <a:ext uri="{FF2B5EF4-FFF2-40B4-BE49-F238E27FC236}">
              <a16:creationId xmlns:a16="http://schemas.microsoft.com/office/drawing/2014/main" id="{11185041-12B7-4A68-8804-12097819C4F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5240" y="7002780"/>
          <a:ext cx="17780" cy="1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550545</xdr:colOff>
      <xdr:row>9</xdr:row>
      <xdr:rowOff>146685</xdr:rowOff>
    </xdr:from>
    <xdr:to>
      <xdr:col>11</xdr:col>
      <xdr:colOff>1478280</xdr:colOff>
      <xdr:row>10</xdr:row>
      <xdr:rowOff>412608</xdr:rowOff>
    </xdr:to>
    <xdr:sp macro="" textlink="">
      <xdr:nvSpPr>
        <xdr:cNvPr id="4" name="四角形吹き出し 6">
          <a:extLst>
            <a:ext uri="{FF2B5EF4-FFF2-40B4-BE49-F238E27FC236}">
              <a16:creationId xmlns:a16="http://schemas.microsoft.com/office/drawing/2014/main" id="{553EB97D-EBB8-4F48-AA32-88E0E0FDC208}"/>
            </a:ext>
          </a:extLst>
        </xdr:cNvPr>
        <xdr:cNvSpPr/>
      </xdr:nvSpPr>
      <xdr:spPr bwMode="auto">
        <a:xfrm>
          <a:off x="10342245" y="3766185"/>
          <a:ext cx="1796415" cy="631683"/>
        </a:xfrm>
        <a:prstGeom prst="wedgeRectCallout">
          <a:avLst>
            <a:gd name="adj1" fmla="val -85776"/>
            <a:gd name="adj2" fmla="val -2200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634187</xdr:colOff>
      <xdr:row>9</xdr:row>
      <xdr:rowOff>230912</xdr:rowOff>
    </xdr:from>
    <xdr:to>
      <xdr:col>11</xdr:col>
      <xdr:colOff>1402241</xdr:colOff>
      <xdr:row>11</xdr:row>
      <xdr:rowOff>154305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73E8960-D3C4-4F58-8F1B-10793FBB436D}"/>
            </a:ext>
          </a:extLst>
        </xdr:cNvPr>
        <xdr:cNvSpPr txBox="1"/>
      </xdr:nvSpPr>
      <xdr:spPr bwMode="auto">
        <a:xfrm>
          <a:off x="10425887" y="3850412"/>
          <a:ext cx="1636734" cy="7082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r>
            <a:rPr kumimoji="1" lang="ja-JP" altLang="en-US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該当するものを</a:t>
          </a:r>
          <a:endParaRPr kumimoji="1" lang="en-US" altLang="ja-JP" sz="1400">
            <a:solidFill>
              <a:srgbClr val="0070C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lnSpc>
              <a:spcPts val="1500"/>
            </a:lnSpc>
          </a:pPr>
          <a:r>
            <a:rPr kumimoji="1" lang="ja-JP" altLang="en-US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選ぶ</a:t>
          </a:r>
        </a:p>
      </xdr:txBody>
    </xdr:sp>
    <xdr:clientData/>
  </xdr:twoCellAnchor>
  <xdr:twoCellAnchor>
    <xdr:from>
      <xdr:col>6</xdr:col>
      <xdr:colOff>193676</xdr:colOff>
      <xdr:row>17</xdr:row>
      <xdr:rowOff>200025</xdr:rowOff>
    </xdr:from>
    <xdr:to>
      <xdr:col>7</xdr:col>
      <xdr:colOff>371475</xdr:colOff>
      <xdr:row>19</xdr:row>
      <xdr:rowOff>1</xdr:rowOff>
    </xdr:to>
    <xdr:sp macro="" textlink="">
      <xdr:nvSpPr>
        <xdr:cNvPr id="6" name="四角形吹き出し 11">
          <a:extLst>
            <a:ext uri="{FF2B5EF4-FFF2-40B4-BE49-F238E27FC236}">
              <a16:creationId xmlns:a16="http://schemas.microsoft.com/office/drawing/2014/main" id="{F0EE04CF-A07C-4410-9A5B-3271CDDCF5EB}"/>
            </a:ext>
          </a:extLst>
        </xdr:cNvPr>
        <xdr:cNvSpPr/>
      </xdr:nvSpPr>
      <xdr:spPr bwMode="auto">
        <a:xfrm>
          <a:off x="5443856" y="6501765"/>
          <a:ext cx="1313179" cy="501016"/>
        </a:xfrm>
        <a:prstGeom prst="wedgeRectCallout">
          <a:avLst>
            <a:gd name="adj1" fmla="val -71522"/>
            <a:gd name="adj2" fmla="val 64202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80010</xdr:colOff>
      <xdr:row>3</xdr:row>
      <xdr:rowOff>342900</xdr:rowOff>
    </xdr:from>
    <xdr:to>
      <xdr:col>9</xdr:col>
      <xdr:colOff>80052</xdr:colOff>
      <xdr:row>5</xdr:row>
      <xdr:rowOff>264224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BC4C71B-F4AA-48B3-81CB-E42B2B31F369}"/>
            </a:ext>
          </a:extLst>
        </xdr:cNvPr>
        <xdr:cNvSpPr txBox="1"/>
      </xdr:nvSpPr>
      <xdr:spPr>
        <a:xfrm>
          <a:off x="6465570" y="1402080"/>
          <a:ext cx="2270802" cy="6528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r>
            <a:rPr kumimoji="1" lang="ja-JP" altLang="en-US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時間は”○○：○○”表示（半角）</a:t>
          </a:r>
        </a:p>
      </xdr:txBody>
    </xdr:sp>
    <xdr:clientData/>
  </xdr:twoCellAnchor>
  <xdr:twoCellAnchor>
    <xdr:from>
      <xdr:col>7</xdr:col>
      <xdr:colOff>41910</xdr:colOff>
      <xdr:row>3</xdr:row>
      <xdr:rowOff>266700</xdr:rowOff>
    </xdr:from>
    <xdr:to>
      <xdr:col>9</xdr:col>
      <xdr:colOff>128873</xdr:colOff>
      <xdr:row>5</xdr:row>
      <xdr:rowOff>149929</xdr:rowOff>
    </xdr:to>
    <xdr:sp macro="" textlink="">
      <xdr:nvSpPr>
        <xdr:cNvPr id="10" name="角丸四角形吹き出し 13">
          <a:extLst>
            <a:ext uri="{FF2B5EF4-FFF2-40B4-BE49-F238E27FC236}">
              <a16:creationId xmlns:a16="http://schemas.microsoft.com/office/drawing/2014/main" id="{16AAB331-9FF9-414C-921F-A9D2677805EB}"/>
            </a:ext>
          </a:extLst>
        </xdr:cNvPr>
        <xdr:cNvSpPr/>
      </xdr:nvSpPr>
      <xdr:spPr>
        <a:xfrm>
          <a:off x="6427470" y="1325880"/>
          <a:ext cx="2357723" cy="614749"/>
        </a:xfrm>
        <a:prstGeom prst="wedgeRoundRectCallout">
          <a:avLst>
            <a:gd name="adj1" fmla="val -59792"/>
            <a:gd name="adj2" fmla="val 257868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219075</xdr:colOff>
      <xdr:row>17</xdr:row>
      <xdr:rowOff>238125</xdr:rowOff>
    </xdr:from>
    <xdr:to>
      <xdr:col>7</xdr:col>
      <xdr:colOff>381000</xdr:colOff>
      <xdr:row>19</xdr:row>
      <xdr:rowOff>123825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5D074E23-3FAF-47C0-A7B0-0E620A8F2212}"/>
            </a:ext>
          </a:extLst>
        </xdr:cNvPr>
        <xdr:cNvSpPr txBox="1"/>
      </xdr:nvSpPr>
      <xdr:spPr>
        <a:xfrm>
          <a:off x="5469255" y="6539865"/>
          <a:ext cx="1297305" cy="586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r>
            <a:rPr kumimoji="1" lang="ja-JP" altLang="en-US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該当する</a:t>
          </a:r>
          <a:endParaRPr kumimoji="1" lang="en-US" altLang="ja-JP" sz="1400">
            <a:solidFill>
              <a:srgbClr val="0070C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lnSpc>
              <a:spcPts val="1600"/>
            </a:lnSpc>
          </a:pPr>
          <a:r>
            <a:rPr kumimoji="1" lang="ja-JP" altLang="en-US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ものを選ぶ</a:t>
          </a:r>
        </a:p>
      </xdr:txBody>
    </xdr:sp>
    <xdr:clientData/>
  </xdr:twoCellAnchor>
  <xdr:twoCellAnchor editAs="oneCell">
    <xdr:from>
      <xdr:col>5</xdr:col>
      <xdr:colOff>114300</xdr:colOff>
      <xdr:row>20</xdr:row>
      <xdr:rowOff>0</xdr:rowOff>
    </xdr:from>
    <xdr:to>
      <xdr:col>5</xdr:col>
      <xdr:colOff>132080</xdr:colOff>
      <xdr:row>20</xdr:row>
      <xdr:rowOff>17780</xdr:rowOff>
    </xdr:to>
    <xdr:pic>
      <xdr:nvPicPr>
        <xdr:cNvPr id="16" name="SpinButton1">
          <a:extLst>
            <a:ext uri="{FF2B5EF4-FFF2-40B4-BE49-F238E27FC236}">
              <a16:creationId xmlns:a16="http://schemas.microsoft.com/office/drawing/2014/main" id="{47478926-94A1-48DF-BCB5-7ED0308DE9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7139940"/>
          <a:ext cx="17780" cy="1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563880</xdr:colOff>
      <xdr:row>53</xdr:row>
      <xdr:rowOff>68580</xdr:rowOff>
    </xdr:from>
    <xdr:to>
      <xdr:col>11</xdr:col>
      <xdr:colOff>0</xdr:colOff>
      <xdr:row>55</xdr:row>
      <xdr:rowOff>259080</xdr:rowOff>
    </xdr:to>
    <xdr:grpSp>
      <xdr:nvGrpSpPr>
        <xdr:cNvPr id="18" name="グループ化 5">
          <a:extLst>
            <a:ext uri="{FF2B5EF4-FFF2-40B4-BE49-F238E27FC236}">
              <a16:creationId xmlns:a16="http://schemas.microsoft.com/office/drawing/2014/main" id="{490D031D-80B1-40B8-8A00-987F1A7D82B7}"/>
            </a:ext>
          </a:extLst>
        </xdr:cNvPr>
        <xdr:cNvGrpSpPr>
          <a:grpSpLocks/>
        </xdr:cNvGrpSpPr>
      </xdr:nvGrpSpPr>
      <xdr:grpSpPr bwMode="auto">
        <a:xfrm>
          <a:off x="9223693" y="19936143"/>
          <a:ext cx="1444307" cy="785812"/>
          <a:chOff x="8083462" y="3424502"/>
          <a:chExt cx="1917700" cy="692067"/>
        </a:xfrm>
      </xdr:grpSpPr>
      <xdr:sp macro="" textlink="">
        <xdr:nvSpPr>
          <xdr:cNvPr id="19" name="四角形吹き出し 23">
            <a:extLst>
              <a:ext uri="{FF2B5EF4-FFF2-40B4-BE49-F238E27FC236}">
                <a16:creationId xmlns:a16="http://schemas.microsoft.com/office/drawing/2014/main" id="{3992A24B-399F-1179-B283-383CD0D86B64}"/>
              </a:ext>
            </a:extLst>
          </xdr:cNvPr>
          <xdr:cNvSpPr/>
        </xdr:nvSpPr>
        <xdr:spPr>
          <a:xfrm>
            <a:off x="8083462" y="3424502"/>
            <a:ext cx="1917700" cy="692067"/>
          </a:xfrm>
          <a:prstGeom prst="wedgeRectCallout">
            <a:avLst>
              <a:gd name="adj1" fmla="val -84263"/>
              <a:gd name="adj2" fmla="val -182525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79B77CE5-7F56-E9FB-7095-DA0EEB6A5386}"/>
              </a:ext>
            </a:extLst>
          </xdr:cNvPr>
          <xdr:cNvSpPr txBox="1"/>
        </xdr:nvSpPr>
        <xdr:spPr>
          <a:xfrm>
            <a:off x="8134465" y="3511010"/>
            <a:ext cx="1764692" cy="5523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600"/>
              </a:lnSpc>
            </a:pPr>
            <a:r>
              <a:rPr kumimoji="1" lang="ja-JP" altLang="en-US" sz="1400">
                <a:solidFill>
                  <a:srgbClr val="0070C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該当するものを選ぶ</a:t>
            </a:r>
          </a:p>
        </xdr:txBody>
      </xdr:sp>
    </xdr:grpSp>
    <xdr:clientData/>
  </xdr:twoCellAnchor>
  <xdr:twoCellAnchor>
    <xdr:from>
      <xdr:col>4</xdr:col>
      <xdr:colOff>309879</xdr:colOff>
      <xdr:row>55</xdr:row>
      <xdr:rowOff>349568</xdr:rowOff>
    </xdr:from>
    <xdr:to>
      <xdr:col>7</xdr:col>
      <xdr:colOff>206376</xdr:colOff>
      <xdr:row>58</xdr:row>
      <xdr:rowOff>95249</xdr:rowOff>
    </xdr:to>
    <xdr:grpSp>
      <xdr:nvGrpSpPr>
        <xdr:cNvPr id="27" name="グループ化 5">
          <a:extLst>
            <a:ext uri="{FF2B5EF4-FFF2-40B4-BE49-F238E27FC236}">
              <a16:creationId xmlns:a16="http://schemas.microsoft.com/office/drawing/2014/main" id="{44E2AD5E-AC11-4943-9B8A-EA7133E1A240}"/>
            </a:ext>
          </a:extLst>
        </xdr:cNvPr>
        <xdr:cNvGrpSpPr>
          <a:grpSpLocks/>
        </xdr:cNvGrpSpPr>
      </xdr:nvGrpSpPr>
      <xdr:grpSpPr bwMode="auto">
        <a:xfrm>
          <a:off x="3294379" y="20812443"/>
          <a:ext cx="3301685" cy="817244"/>
          <a:chOff x="5170460" y="2401711"/>
          <a:chExt cx="1917699" cy="1114408"/>
        </a:xfrm>
      </xdr:grpSpPr>
      <xdr:sp macro="" textlink="">
        <xdr:nvSpPr>
          <xdr:cNvPr id="28" name="四角形吹き出し 21">
            <a:extLst>
              <a:ext uri="{FF2B5EF4-FFF2-40B4-BE49-F238E27FC236}">
                <a16:creationId xmlns:a16="http://schemas.microsoft.com/office/drawing/2014/main" id="{1940C744-98FE-9795-8078-182522118881}"/>
              </a:ext>
            </a:extLst>
          </xdr:cNvPr>
          <xdr:cNvSpPr/>
        </xdr:nvSpPr>
        <xdr:spPr>
          <a:xfrm>
            <a:off x="5170460" y="2401711"/>
            <a:ext cx="1917699" cy="908760"/>
          </a:xfrm>
          <a:prstGeom prst="wedgeRectCallout">
            <a:avLst>
              <a:gd name="adj1" fmla="val -70644"/>
              <a:gd name="adj2" fmla="val 64762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29" name="テキスト ボックス 28">
            <a:extLst>
              <a:ext uri="{FF2B5EF4-FFF2-40B4-BE49-F238E27FC236}">
                <a16:creationId xmlns:a16="http://schemas.microsoft.com/office/drawing/2014/main" id="{A481F66A-889A-667C-757C-3235DE4F1CF5}"/>
              </a:ext>
            </a:extLst>
          </xdr:cNvPr>
          <xdr:cNvSpPr txBox="1"/>
        </xdr:nvSpPr>
        <xdr:spPr>
          <a:xfrm>
            <a:off x="5195132" y="2549991"/>
            <a:ext cx="1855876" cy="96612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600"/>
              </a:lnSpc>
            </a:pPr>
            <a:r>
              <a:rPr kumimoji="1" lang="ja-JP" altLang="en-US" sz="1400">
                <a:solidFill>
                  <a:srgbClr val="0070C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該当する番号を選択。</a:t>
            </a:r>
            <a:endParaRPr kumimoji="1" lang="en-US" altLang="ja-JP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>
              <a:lnSpc>
                <a:spcPts val="1600"/>
              </a:lnSpc>
            </a:pPr>
            <a:r>
              <a:rPr kumimoji="1" lang="ja-JP" altLang="en-US" sz="1400">
                <a:solidFill>
                  <a:srgbClr val="0070C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”その他”の場合は記載をお願いします。</a:t>
            </a:r>
          </a:p>
        </xdr:txBody>
      </xdr:sp>
    </xdr:grpSp>
    <xdr:clientData/>
  </xdr:twoCellAnchor>
  <xdr:twoCellAnchor>
    <xdr:from>
      <xdr:col>4</xdr:col>
      <xdr:colOff>133350</xdr:colOff>
      <xdr:row>12</xdr:row>
      <xdr:rowOff>133351</xdr:rowOff>
    </xdr:from>
    <xdr:to>
      <xdr:col>5</xdr:col>
      <xdr:colOff>1076325</xdr:colOff>
      <xdr:row>13</xdr:row>
      <xdr:rowOff>85726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C88F3604-49F2-41A2-8A26-FE9CFFCDFB35}"/>
            </a:ext>
          </a:extLst>
        </xdr:cNvPr>
        <xdr:cNvSpPr txBox="1"/>
      </xdr:nvSpPr>
      <xdr:spPr bwMode="auto">
        <a:xfrm>
          <a:off x="3112770" y="4956811"/>
          <a:ext cx="2078355" cy="3028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r>
            <a:rPr kumimoji="1" lang="ja-JP" altLang="en-US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該当するものを選ぶ</a:t>
          </a:r>
        </a:p>
      </xdr:txBody>
    </xdr:sp>
    <xdr:clientData/>
  </xdr:twoCellAnchor>
  <xdr:twoCellAnchor editAs="oneCell">
    <xdr:from>
      <xdr:col>5</xdr:col>
      <xdr:colOff>114300</xdr:colOff>
      <xdr:row>20</xdr:row>
      <xdr:rowOff>0</xdr:rowOff>
    </xdr:from>
    <xdr:to>
      <xdr:col>5</xdr:col>
      <xdr:colOff>134620</xdr:colOff>
      <xdr:row>20</xdr:row>
      <xdr:rowOff>20320</xdr:rowOff>
    </xdr:to>
    <xdr:pic>
      <xdr:nvPicPr>
        <xdr:cNvPr id="31" name="SpinButton1">
          <a:extLst>
            <a:ext uri="{FF2B5EF4-FFF2-40B4-BE49-F238E27FC236}">
              <a16:creationId xmlns:a16="http://schemas.microsoft.com/office/drawing/2014/main" id="{3AD2629D-19E4-4AEF-A127-371E32F40F5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7139940"/>
          <a:ext cx="8890" cy="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19</xdr:row>
      <xdr:rowOff>0</xdr:rowOff>
    </xdr:from>
    <xdr:to>
      <xdr:col>8</xdr:col>
      <xdr:colOff>132080</xdr:colOff>
      <xdr:row>19</xdr:row>
      <xdr:rowOff>17780</xdr:rowOff>
    </xdr:to>
    <xdr:pic>
      <xdr:nvPicPr>
        <xdr:cNvPr id="2" name="SpinButton1">
          <a:extLst>
            <a:ext uri="{FF2B5EF4-FFF2-40B4-BE49-F238E27FC236}">
              <a16:creationId xmlns:a16="http://schemas.microsoft.com/office/drawing/2014/main" id="{E65005F9-DF1E-4093-B554-C1ED1CE881E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6981825"/>
          <a:ext cx="17780" cy="1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550545</xdr:colOff>
      <xdr:row>9</xdr:row>
      <xdr:rowOff>146685</xdr:rowOff>
    </xdr:from>
    <xdr:to>
      <xdr:col>11</xdr:col>
      <xdr:colOff>1478280</xdr:colOff>
      <xdr:row>10</xdr:row>
      <xdr:rowOff>412608</xdr:rowOff>
    </xdr:to>
    <xdr:sp macro="" textlink="">
      <xdr:nvSpPr>
        <xdr:cNvPr id="3" name="四角形吹き出し 6">
          <a:extLst>
            <a:ext uri="{FF2B5EF4-FFF2-40B4-BE49-F238E27FC236}">
              <a16:creationId xmlns:a16="http://schemas.microsoft.com/office/drawing/2014/main" id="{06945BC8-0127-4DB0-B4A4-AB53A24863E6}"/>
            </a:ext>
          </a:extLst>
        </xdr:cNvPr>
        <xdr:cNvSpPr/>
      </xdr:nvSpPr>
      <xdr:spPr bwMode="auto">
        <a:xfrm>
          <a:off x="10336530" y="3745230"/>
          <a:ext cx="1788795" cy="627873"/>
        </a:xfrm>
        <a:prstGeom prst="wedgeRectCallout">
          <a:avLst>
            <a:gd name="adj1" fmla="val -85776"/>
            <a:gd name="adj2" fmla="val -2200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634187</xdr:colOff>
      <xdr:row>9</xdr:row>
      <xdr:rowOff>230912</xdr:rowOff>
    </xdr:from>
    <xdr:to>
      <xdr:col>11</xdr:col>
      <xdr:colOff>1402241</xdr:colOff>
      <xdr:row>11</xdr:row>
      <xdr:rowOff>154305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3C4379D-7897-495E-B352-6BE4A0B203D2}"/>
            </a:ext>
          </a:extLst>
        </xdr:cNvPr>
        <xdr:cNvSpPr txBox="1"/>
      </xdr:nvSpPr>
      <xdr:spPr bwMode="auto">
        <a:xfrm>
          <a:off x="10412552" y="3831362"/>
          <a:ext cx="1636734" cy="704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r>
            <a:rPr kumimoji="1" lang="ja-JP" altLang="en-US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該当するものを</a:t>
          </a:r>
          <a:endParaRPr kumimoji="1" lang="en-US" altLang="ja-JP" sz="1400">
            <a:solidFill>
              <a:srgbClr val="0070C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lnSpc>
              <a:spcPts val="1500"/>
            </a:lnSpc>
          </a:pPr>
          <a:r>
            <a:rPr kumimoji="1" lang="ja-JP" altLang="en-US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選ぶ</a:t>
          </a:r>
        </a:p>
      </xdr:txBody>
    </xdr:sp>
    <xdr:clientData/>
  </xdr:twoCellAnchor>
  <xdr:twoCellAnchor>
    <xdr:from>
      <xdr:col>6</xdr:col>
      <xdr:colOff>193676</xdr:colOff>
      <xdr:row>17</xdr:row>
      <xdr:rowOff>200025</xdr:rowOff>
    </xdr:from>
    <xdr:to>
      <xdr:col>7</xdr:col>
      <xdr:colOff>371475</xdr:colOff>
      <xdr:row>19</xdr:row>
      <xdr:rowOff>1</xdr:rowOff>
    </xdr:to>
    <xdr:sp macro="" textlink="">
      <xdr:nvSpPr>
        <xdr:cNvPr id="5" name="四角形吹き出し 11">
          <a:extLst>
            <a:ext uri="{FF2B5EF4-FFF2-40B4-BE49-F238E27FC236}">
              <a16:creationId xmlns:a16="http://schemas.microsoft.com/office/drawing/2014/main" id="{15504C17-9B15-49FD-A41C-8D39828E1AF2}"/>
            </a:ext>
          </a:extLst>
        </xdr:cNvPr>
        <xdr:cNvSpPr/>
      </xdr:nvSpPr>
      <xdr:spPr bwMode="auto">
        <a:xfrm>
          <a:off x="5441951" y="6478905"/>
          <a:ext cx="1309369" cy="502921"/>
        </a:xfrm>
        <a:prstGeom prst="wedgeRectCallout">
          <a:avLst>
            <a:gd name="adj1" fmla="val -71522"/>
            <a:gd name="adj2" fmla="val 64202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80010</xdr:colOff>
      <xdr:row>3</xdr:row>
      <xdr:rowOff>342900</xdr:rowOff>
    </xdr:from>
    <xdr:to>
      <xdr:col>9</xdr:col>
      <xdr:colOff>80052</xdr:colOff>
      <xdr:row>5</xdr:row>
      <xdr:rowOff>264224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B1F50A8-D382-4C6D-ABB0-37D6BE3F9055}"/>
            </a:ext>
          </a:extLst>
        </xdr:cNvPr>
        <xdr:cNvSpPr txBox="1"/>
      </xdr:nvSpPr>
      <xdr:spPr>
        <a:xfrm>
          <a:off x="6463665" y="1381125"/>
          <a:ext cx="2266992" cy="6547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r>
            <a:rPr kumimoji="1" lang="ja-JP" altLang="en-US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時間は”○○：○○”表示（半角）</a:t>
          </a:r>
        </a:p>
      </xdr:txBody>
    </xdr:sp>
    <xdr:clientData/>
  </xdr:twoCellAnchor>
  <xdr:twoCellAnchor>
    <xdr:from>
      <xdr:col>7</xdr:col>
      <xdr:colOff>41910</xdr:colOff>
      <xdr:row>3</xdr:row>
      <xdr:rowOff>266700</xdr:rowOff>
    </xdr:from>
    <xdr:to>
      <xdr:col>9</xdr:col>
      <xdr:colOff>128873</xdr:colOff>
      <xdr:row>5</xdr:row>
      <xdr:rowOff>149929</xdr:rowOff>
    </xdr:to>
    <xdr:sp macro="" textlink="">
      <xdr:nvSpPr>
        <xdr:cNvPr id="7" name="角丸四角形吹き出し 13">
          <a:extLst>
            <a:ext uri="{FF2B5EF4-FFF2-40B4-BE49-F238E27FC236}">
              <a16:creationId xmlns:a16="http://schemas.microsoft.com/office/drawing/2014/main" id="{1AC0A629-D806-431D-96E9-8B27D5F7DF3D}"/>
            </a:ext>
          </a:extLst>
        </xdr:cNvPr>
        <xdr:cNvSpPr/>
      </xdr:nvSpPr>
      <xdr:spPr>
        <a:xfrm>
          <a:off x="6425565" y="1304925"/>
          <a:ext cx="2355818" cy="616654"/>
        </a:xfrm>
        <a:prstGeom prst="wedgeRoundRectCallout">
          <a:avLst>
            <a:gd name="adj1" fmla="val -59792"/>
            <a:gd name="adj2" fmla="val 257868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81643</xdr:colOff>
      <xdr:row>12</xdr:row>
      <xdr:rowOff>3175</xdr:rowOff>
    </xdr:from>
    <xdr:to>
      <xdr:col>5</xdr:col>
      <xdr:colOff>643618</xdr:colOff>
      <xdr:row>13</xdr:row>
      <xdr:rowOff>123825</xdr:rowOff>
    </xdr:to>
    <xdr:sp macro="" textlink="">
      <xdr:nvSpPr>
        <xdr:cNvPr id="8" name="角丸四角形吹き出し 16">
          <a:extLst>
            <a:ext uri="{FF2B5EF4-FFF2-40B4-BE49-F238E27FC236}">
              <a16:creationId xmlns:a16="http://schemas.microsoft.com/office/drawing/2014/main" id="{F1D2FF7F-8AD3-4C6F-882E-DB46CBF634DF}"/>
            </a:ext>
          </a:extLst>
        </xdr:cNvPr>
        <xdr:cNvSpPr/>
      </xdr:nvSpPr>
      <xdr:spPr>
        <a:xfrm>
          <a:off x="3064873" y="4803775"/>
          <a:ext cx="1691640" cy="474980"/>
        </a:xfrm>
        <a:prstGeom prst="wedgeRoundRectCallout">
          <a:avLst>
            <a:gd name="adj1" fmla="val -6820"/>
            <a:gd name="adj2" fmla="val -71090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219075</xdr:colOff>
      <xdr:row>17</xdr:row>
      <xdr:rowOff>238125</xdr:rowOff>
    </xdr:from>
    <xdr:to>
      <xdr:col>7</xdr:col>
      <xdr:colOff>381000</xdr:colOff>
      <xdr:row>19</xdr:row>
      <xdr:rowOff>123825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B366E72-7F27-428B-8DC8-0602730F1D02}"/>
            </a:ext>
          </a:extLst>
        </xdr:cNvPr>
        <xdr:cNvSpPr txBox="1"/>
      </xdr:nvSpPr>
      <xdr:spPr>
        <a:xfrm>
          <a:off x="5465445" y="6517005"/>
          <a:ext cx="129730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r>
            <a:rPr kumimoji="1" lang="ja-JP" altLang="en-US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該当する</a:t>
          </a:r>
          <a:endParaRPr kumimoji="1" lang="en-US" altLang="ja-JP" sz="1400">
            <a:solidFill>
              <a:srgbClr val="0070C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lnSpc>
              <a:spcPts val="1600"/>
            </a:lnSpc>
          </a:pPr>
          <a:r>
            <a:rPr kumimoji="1" lang="ja-JP" altLang="en-US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ものを選ぶ</a:t>
          </a:r>
        </a:p>
      </xdr:txBody>
    </xdr:sp>
    <xdr:clientData/>
  </xdr:twoCellAnchor>
  <xdr:twoCellAnchor editAs="oneCell">
    <xdr:from>
      <xdr:col>5</xdr:col>
      <xdr:colOff>114300</xdr:colOff>
      <xdr:row>20</xdr:row>
      <xdr:rowOff>0</xdr:rowOff>
    </xdr:from>
    <xdr:to>
      <xdr:col>5</xdr:col>
      <xdr:colOff>132080</xdr:colOff>
      <xdr:row>20</xdr:row>
      <xdr:rowOff>17780</xdr:rowOff>
    </xdr:to>
    <xdr:pic>
      <xdr:nvPicPr>
        <xdr:cNvPr id="10" name="SpinButton1">
          <a:extLst>
            <a:ext uri="{FF2B5EF4-FFF2-40B4-BE49-F238E27FC236}">
              <a16:creationId xmlns:a16="http://schemas.microsoft.com/office/drawing/2014/main" id="{0A3C5F21-7730-4508-B745-5A22B4C7309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7115175"/>
          <a:ext cx="17780" cy="1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561975</xdr:colOff>
      <xdr:row>53</xdr:row>
      <xdr:rowOff>66675</xdr:rowOff>
    </xdr:from>
    <xdr:to>
      <xdr:col>11</xdr:col>
      <xdr:colOff>0</xdr:colOff>
      <xdr:row>55</xdr:row>
      <xdr:rowOff>257175</xdr:rowOff>
    </xdr:to>
    <xdr:grpSp>
      <xdr:nvGrpSpPr>
        <xdr:cNvPr id="11" name="グループ化 5">
          <a:extLst>
            <a:ext uri="{FF2B5EF4-FFF2-40B4-BE49-F238E27FC236}">
              <a16:creationId xmlns:a16="http://schemas.microsoft.com/office/drawing/2014/main" id="{8C394F22-1DE9-4F4F-8500-409A64545579}"/>
            </a:ext>
          </a:extLst>
        </xdr:cNvPr>
        <xdr:cNvGrpSpPr>
          <a:grpSpLocks/>
        </xdr:cNvGrpSpPr>
      </xdr:nvGrpSpPr>
      <xdr:grpSpPr bwMode="auto">
        <a:xfrm>
          <a:off x="9223375" y="19935825"/>
          <a:ext cx="1444625" cy="787400"/>
          <a:chOff x="8083462" y="3424502"/>
          <a:chExt cx="1917700" cy="692067"/>
        </a:xfrm>
      </xdr:grpSpPr>
      <xdr:sp macro="" textlink="">
        <xdr:nvSpPr>
          <xdr:cNvPr id="12" name="四角形吹き出し 23">
            <a:extLst>
              <a:ext uri="{FF2B5EF4-FFF2-40B4-BE49-F238E27FC236}">
                <a16:creationId xmlns:a16="http://schemas.microsoft.com/office/drawing/2014/main" id="{2BD1F4D7-3CE3-9572-8BAF-316B73ACDFB7}"/>
              </a:ext>
            </a:extLst>
          </xdr:cNvPr>
          <xdr:cNvSpPr/>
        </xdr:nvSpPr>
        <xdr:spPr>
          <a:xfrm>
            <a:off x="8083462" y="3424502"/>
            <a:ext cx="1917700" cy="692067"/>
          </a:xfrm>
          <a:prstGeom prst="wedgeRectCallout">
            <a:avLst>
              <a:gd name="adj1" fmla="val -84263"/>
              <a:gd name="adj2" fmla="val -182525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39711BB5-80B5-E1A0-E845-B956442294A0}"/>
              </a:ext>
            </a:extLst>
          </xdr:cNvPr>
          <xdr:cNvSpPr txBox="1"/>
        </xdr:nvSpPr>
        <xdr:spPr>
          <a:xfrm>
            <a:off x="8134465" y="3511010"/>
            <a:ext cx="1764692" cy="5523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600"/>
              </a:lnSpc>
            </a:pPr>
            <a:r>
              <a:rPr kumimoji="1" lang="ja-JP" altLang="en-US" sz="1400">
                <a:solidFill>
                  <a:srgbClr val="0070C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該当するものを選ぶ</a:t>
            </a:r>
          </a:p>
        </xdr:txBody>
      </xdr:sp>
    </xdr:grpSp>
    <xdr:clientData/>
  </xdr:twoCellAnchor>
  <xdr:twoCellAnchor>
    <xdr:from>
      <xdr:col>4</xdr:col>
      <xdr:colOff>311784</xdr:colOff>
      <xdr:row>55</xdr:row>
      <xdr:rowOff>351473</xdr:rowOff>
    </xdr:from>
    <xdr:to>
      <xdr:col>7</xdr:col>
      <xdr:colOff>210186</xdr:colOff>
      <xdr:row>58</xdr:row>
      <xdr:rowOff>99059</xdr:rowOff>
    </xdr:to>
    <xdr:grpSp>
      <xdr:nvGrpSpPr>
        <xdr:cNvPr id="14" name="グループ化 5">
          <a:extLst>
            <a:ext uri="{FF2B5EF4-FFF2-40B4-BE49-F238E27FC236}">
              <a16:creationId xmlns:a16="http://schemas.microsoft.com/office/drawing/2014/main" id="{28C86200-8905-4DC1-B5C5-728FF416A2DB}"/>
            </a:ext>
          </a:extLst>
        </xdr:cNvPr>
        <xdr:cNvGrpSpPr>
          <a:grpSpLocks/>
        </xdr:cNvGrpSpPr>
      </xdr:nvGrpSpPr>
      <xdr:grpSpPr bwMode="auto">
        <a:xfrm>
          <a:off x="3289934" y="20817523"/>
          <a:ext cx="3308352" cy="814386"/>
          <a:chOff x="5170460" y="2401711"/>
          <a:chExt cx="1917699" cy="1114408"/>
        </a:xfrm>
      </xdr:grpSpPr>
      <xdr:sp macro="" textlink="">
        <xdr:nvSpPr>
          <xdr:cNvPr id="15" name="四角形吹き出し 21">
            <a:extLst>
              <a:ext uri="{FF2B5EF4-FFF2-40B4-BE49-F238E27FC236}">
                <a16:creationId xmlns:a16="http://schemas.microsoft.com/office/drawing/2014/main" id="{45D0746D-4333-4FD6-4846-CE10AC9BB3C4}"/>
              </a:ext>
            </a:extLst>
          </xdr:cNvPr>
          <xdr:cNvSpPr/>
        </xdr:nvSpPr>
        <xdr:spPr>
          <a:xfrm>
            <a:off x="5170460" y="2401711"/>
            <a:ext cx="1917699" cy="908760"/>
          </a:xfrm>
          <a:prstGeom prst="wedgeRectCallout">
            <a:avLst>
              <a:gd name="adj1" fmla="val -70644"/>
              <a:gd name="adj2" fmla="val 64762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A75D4FA3-11D4-9E10-63BA-2E62825F4B68}"/>
              </a:ext>
            </a:extLst>
          </xdr:cNvPr>
          <xdr:cNvSpPr txBox="1"/>
        </xdr:nvSpPr>
        <xdr:spPr>
          <a:xfrm>
            <a:off x="5195132" y="2549991"/>
            <a:ext cx="1855876" cy="96612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600"/>
              </a:lnSpc>
            </a:pPr>
            <a:r>
              <a:rPr kumimoji="1" lang="ja-JP" altLang="en-US" sz="1400">
                <a:solidFill>
                  <a:srgbClr val="0070C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該当する番号を選択。</a:t>
            </a:r>
            <a:endParaRPr kumimoji="1" lang="en-US" altLang="ja-JP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>
              <a:lnSpc>
                <a:spcPts val="1600"/>
              </a:lnSpc>
            </a:pPr>
            <a:r>
              <a:rPr kumimoji="1" lang="ja-JP" altLang="en-US" sz="1400">
                <a:solidFill>
                  <a:srgbClr val="0070C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”その他”の場合は記載をお願いします。</a:t>
            </a:r>
          </a:p>
        </xdr:txBody>
      </xdr:sp>
    </xdr:grpSp>
    <xdr:clientData/>
  </xdr:twoCellAnchor>
  <xdr:twoCellAnchor>
    <xdr:from>
      <xdr:col>4</xdr:col>
      <xdr:colOff>133350</xdr:colOff>
      <xdr:row>12</xdr:row>
      <xdr:rowOff>133351</xdr:rowOff>
    </xdr:from>
    <xdr:to>
      <xdr:col>5</xdr:col>
      <xdr:colOff>1076325</xdr:colOff>
      <xdr:row>13</xdr:row>
      <xdr:rowOff>85726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EDAFDE53-8871-446E-A907-7EE1E858E43C}"/>
            </a:ext>
          </a:extLst>
        </xdr:cNvPr>
        <xdr:cNvSpPr txBox="1"/>
      </xdr:nvSpPr>
      <xdr:spPr bwMode="auto">
        <a:xfrm>
          <a:off x="3110865" y="4930141"/>
          <a:ext cx="2082165" cy="310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r>
            <a:rPr kumimoji="1" lang="ja-JP" altLang="en-US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該当するものを選ぶ</a:t>
          </a:r>
        </a:p>
      </xdr:txBody>
    </xdr:sp>
    <xdr:clientData/>
  </xdr:twoCellAnchor>
  <xdr:twoCellAnchor editAs="oneCell">
    <xdr:from>
      <xdr:col>5</xdr:col>
      <xdr:colOff>114300</xdr:colOff>
      <xdr:row>20</xdr:row>
      <xdr:rowOff>0</xdr:rowOff>
    </xdr:from>
    <xdr:to>
      <xdr:col>5</xdr:col>
      <xdr:colOff>134620</xdr:colOff>
      <xdr:row>20</xdr:row>
      <xdr:rowOff>20320</xdr:rowOff>
    </xdr:to>
    <xdr:pic>
      <xdr:nvPicPr>
        <xdr:cNvPr id="18" name="SpinButton1">
          <a:extLst>
            <a:ext uri="{FF2B5EF4-FFF2-40B4-BE49-F238E27FC236}">
              <a16:creationId xmlns:a16="http://schemas.microsoft.com/office/drawing/2014/main" id="{2DB2620B-C21F-4ECB-B53E-83C10C86D43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7115175"/>
          <a:ext cx="20320" cy="20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114300</xdr:colOff>
      <xdr:row>19</xdr:row>
      <xdr:rowOff>0</xdr:rowOff>
    </xdr:from>
    <xdr:to>
      <xdr:col>8</xdr:col>
      <xdr:colOff>132080</xdr:colOff>
      <xdr:row>19</xdr:row>
      <xdr:rowOff>17780</xdr:rowOff>
    </xdr:to>
    <xdr:pic>
      <xdr:nvPicPr>
        <xdr:cNvPr id="19" name="SpinButton1">
          <a:extLst>
            <a:ext uri="{FF2B5EF4-FFF2-40B4-BE49-F238E27FC236}">
              <a16:creationId xmlns:a16="http://schemas.microsoft.com/office/drawing/2014/main" id="{3A448131-2D8D-4F77-811F-0717427D25C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6981825"/>
          <a:ext cx="17780" cy="1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550545</xdr:colOff>
      <xdr:row>9</xdr:row>
      <xdr:rowOff>146685</xdr:rowOff>
    </xdr:from>
    <xdr:to>
      <xdr:col>11</xdr:col>
      <xdr:colOff>1478280</xdr:colOff>
      <xdr:row>10</xdr:row>
      <xdr:rowOff>412608</xdr:rowOff>
    </xdr:to>
    <xdr:sp macro="" textlink="">
      <xdr:nvSpPr>
        <xdr:cNvPr id="20" name="四角形吹き出し 6">
          <a:extLst>
            <a:ext uri="{FF2B5EF4-FFF2-40B4-BE49-F238E27FC236}">
              <a16:creationId xmlns:a16="http://schemas.microsoft.com/office/drawing/2014/main" id="{71C0AB25-FFFA-455F-87E9-3AB6AD206289}"/>
            </a:ext>
          </a:extLst>
        </xdr:cNvPr>
        <xdr:cNvSpPr/>
      </xdr:nvSpPr>
      <xdr:spPr bwMode="auto">
        <a:xfrm>
          <a:off x="10336530" y="3745230"/>
          <a:ext cx="1788795" cy="627873"/>
        </a:xfrm>
        <a:prstGeom prst="wedgeRectCallout">
          <a:avLst>
            <a:gd name="adj1" fmla="val -85776"/>
            <a:gd name="adj2" fmla="val -2200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634187</xdr:colOff>
      <xdr:row>9</xdr:row>
      <xdr:rowOff>230912</xdr:rowOff>
    </xdr:from>
    <xdr:to>
      <xdr:col>11</xdr:col>
      <xdr:colOff>1402241</xdr:colOff>
      <xdr:row>11</xdr:row>
      <xdr:rowOff>154305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A4FD1D7E-6E0E-463C-892E-0F815C0B889E}"/>
            </a:ext>
          </a:extLst>
        </xdr:cNvPr>
        <xdr:cNvSpPr txBox="1"/>
      </xdr:nvSpPr>
      <xdr:spPr bwMode="auto">
        <a:xfrm>
          <a:off x="10412552" y="3831362"/>
          <a:ext cx="1636734" cy="704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r>
            <a:rPr kumimoji="1" lang="ja-JP" altLang="en-US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該当するものを</a:t>
          </a:r>
          <a:endParaRPr kumimoji="1" lang="en-US" altLang="ja-JP" sz="1400">
            <a:solidFill>
              <a:srgbClr val="0070C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lnSpc>
              <a:spcPts val="1500"/>
            </a:lnSpc>
          </a:pPr>
          <a:r>
            <a:rPr kumimoji="1" lang="ja-JP" altLang="en-US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選ぶ</a:t>
          </a:r>
        </a:p>
      </xdr:txBody>
    </xdr:sp>
    <xdr:clientData/>
  </xdr:twoCellAnchor>
  <xdr:twoCellAnchor>
    <xdr:from>
      <xdr:col>6</xdr:col>
      <xdr:colOff>193676</xdr:colOff>
      <xdr:row>17</xdr:row>
      <xdr:rowOff>200025</xdr:rowOff>
    </xdr:from>
    <xdr:to>
      <xdr:col>7</xdr:col>
      <xdr:colOff>371475</xdr:colOff>
      <xdr:row>19</xdr:row>
      <xdr:rowOff>1</xdr:rowOff>
    </xdr:to>
    <xdr:sp macro="" textlink="">
      <xdr:nvSpPr>
        <xdr:cNvPr id="22" name="四角形吹き出し 11">
          <a:extLst>
            <a:ext uri="{FF2B5EF4-FFF2-40B4-BE49-F238E27FC236}">
              <a16:creationId xmlns:a16="http://schemas.microsoft.com/office/drawing/2014/main" id="{F5530625-9383-4AD1-8529-142F91B90F33}"/>
            </a:ext>
          </a:extLst>
        </xdr:cNvPr>
        <xdr:cNvSpPr/>
      </xdr:nvSpPr>
      <xdr:spPr bwMode="auto">
        <a:xfrm>
          <a:off x="5441951" y="6478905"/>
          <a:ext cx="1309369" cy="502921"/>
        </a:xfrm>
        <a:prstGeom prst="wedgeRectCallout">
          <a:avLst>
            <a:gd name="adj1" fmla="val -71522"/>
            <a:gd name="adj2" fmla="val 64202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80010</xdr:colOff>
      <xdr:row>3</xdr:row>
      <xdr:rowOff>342900</xdr:rowOff>
    </xdr:from>
    <xdr:to>
      <xdr:col>9</xdr:col>
      <xdr:colOff>80052</xdr:colOff>
      <xdr:row>5</xdr:row>
      <xdr:rowOff>264224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B77FD3AC-1FA0-4C0A-9813-C7CF55763331}"/>
            </a:ext>
          </a:extLst>
        </xdr:cNvPr>
        <xdr:cNvSpPr txBox="1"/>
      </xdr:nvSpPr>
      <xdr:spPr>
        <a:xfrm>
          <a:off x="6463665" y="1381125"/>
          <a:ext cx="2266992" cy="6547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r>
            <a:rPr kumimoji="1" lang="ja-JP" altLang="en-US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時間は”○○：○○”表示（半角）</a:t>
          </a:r>
        </a:p>
      </xdr:txBody>
    </xdr:sp>
    <xdr:clientData/>
  </xdr:twoCellAnchor>
  <xdr:twoCellAnchor>
    <xdr:from>
      <xdr:col>7</xdr:col>
      <xdr:colOff>41910</xdr:colOff>
      <xdr:row>3</xdr:row>
      <xdr:rowOff>266700</xdr:rowOff>
    </xdr:from>
    <xdr:to>
      <xdr:col>9</xdr:col>
      <xdr:colOff>128873</xdr:colOff>
      <xdr:row>5</xdr:row>
      <xdr:rowOff>149929</xdr:rowOff>
    </xdr:to>
    <xdr:sp macro="" textlink="">
      <xdr:nvSpPr>
        <xdr:cNvPr id="24" name="角丸四角形吹き出し 13">
          <a:extLst>
            <a:ext uri="{FF2B5EF4-FFF2-40B4-BE49-F238E27FC236}">
              <a16:creationId xmlns:a16="http://schemas.microsoft.com/office/drawing/2014/main" id="{4D13E1F8-4922-49A9-ABD2-17737BE950FF}"/>
            </a:ext>
          </a:extLst>
        </xdr:cNvPr>
        <xdr:cNvSpPr/>
      </xdr:nvSpPr>
      <xdr:spPr>
        <a:xfrm>
          <a:off x="6425565" y="1304925"/>
          <a:ext cx="2355818" cy="616654"/>
        </a:xfrm>
        <a:prstGeom prst="wedgeRoundRectCallout">
          <a:avLst>
            <a:gd name="adj1" fmla="val -59792"/>
            <a:gd name="adj2" fmla="val 257868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219075</xdr:colOff>
      <xdr:row>17</xdr:row>
      <xdr:rowOff>238125</xdr:rowOff>
    </xdr:from>
    <xdr:to>
      <xdr:col>7</xdr:col>
      <xdr:colOff>381000</xdr:colOff>
      <xdr:row>19</xdr:row>
      <xdr:rowOff>123825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604021D5-3026-429C-83F6-B599E94BD769}"/>
            </a:ext>
          </a:extLst>
        </xdr:cNvPr>
        <xdr:cNvSpPr txBox="1"/>
      </xdr:nvSpPr>
      <xdr:spPr>
        <a:xfrm>
          <a:off x="5465445" y="6517005"/>
          <a:ext cx="129730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r>
            <a:rPr kumimoji="1" lang="ja-JP" altLang="en-US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該当する</a:t>
          </a:r>
          <a:endParaRPr kumimoji="1" lang="en-US" altLang="ja-JP" sz="1400">
            <a:solidFill>
              <a:srgbClr val="0070C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lnSpc>
              <a:spcPts val="1600"/>
            </a:lnSpc>
          </a:pPr>
          <a:r>
            <a:rPr kumimoji="1" lang="ja-JP" altLang="en-US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ものを選ぶ</a:t>
          </a:r>
        </a:p>
      </xdr:txBody>
    </xdr:sp>
    <xdr:clientData/>
  </xdr:twoCellAnchor>
  <xdr:twoCellAnchor editAs="oneCell">
    <xdr:from>
      <xdr:col>5</xdr:col>
      <xdr:colOff>114300</xdr:colOff>
      <xdr:row>20</xdr:row>
      <xdr:rowOff>0</xdr:rowOff>
    </xdr:from>
    <xdr:to>
      <xdr:col>5</xdr:col>
      <xdr:colOff>132080</xdr:colOff>
      <xdr:row>20</xdr:row>
      <xdr:rowOff>17780</xdr:rowOff>
    </xdr:to>
    <xdr:pic>
      <xdr:nvPicPr>
        <xdr:cNvPr id="26" name="SpinButton1">
          <a:extLst>
            <a:ext uri="{FF2B5EF4-FFF2-40B4-BE49-F238E27FC236}">
              <a16:creationId xmlns:a16="http://schemas.microsoft.com/office/drawing/2014/main" id="{B1689B67-A738-4CD3-AEE5-C72C62CBD48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7115175"/>
          <a:ext cx="17780" cy="1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561975</xdr:colOff>
      <xdr:row>53</xdr:row>
      <xdr:rowOff>66675</xdr:rowOff>
    </xdr:from>
    <xdr:to>
      <xdr:col>11</xdr:col>
      <xdr:colOff>0</xdr:colOff>
      <xdr:row>55</xdr:row>
      <xdr:rowOff>257175</xdr:rowOff>
    </xdr:to>
    <xdr:grpSp>
      <xdr:nvGrpSpPr>
        <xdr:cNvPr id="27" name="グループ化 5">
          <a:extLst>
            <a:ext uri="{FF2B5EF4-FFF2-40B4-BE49-F238E27FC236}">
              <a16:creationId xmlns:a16="http://schemas.microsoft.com/office/drawing/2014/main" id="{500EB0AC-1B01-4E2E-8DF6-E50205FB4BCD}"/>
            </a:ext>
          </a:extLst>
        </xdr:cNvPr>
        <xdr:cNvGrpSpPr>
          <a:grpSpLocks/>
        </xdr:cNvGrpSpPr>
      </xdr:nvGrpSpPr>
      <xdr:grpSpPr bwMode="auto">
        <a:xfrm>
          <a:off x="9223375" y="19935825"/>
          <a:ext cx="1444625" cy="787400"/>
          <a:chOff x="8083462" y="3424502"/>
          <a:chExt cx="1917700" cy="692067"/>
        </a:xfrm>
      </xdr:grpSpPr>
      <xdr:sp macro="" textlink="">
        <xdr:nvSpPr>
          <xdr:cNvPr id="28" name="四角形吹き出し 23">
            <a:extLst>
              <a:ext uri="{FF2B5EF4-FFF2-40B4-BE49-F238E27FC236}">
                <a16:creationId xmlns:a16="http://schemas.microsoft.com/office/drawing/2014/main" id="{C86BAC8E-79FD-A82E-A60A-D83171934EE6}"/>
              </a:ext>
            </a:extLst>
          </xdr:cNvPr>
          <xdr:cNvSpPr/>
        </xdr:nvSpPr>
        <xdr:spPr>
          <a:xfrm>
            <a:off x="8083462" y="3424502"/>
            <a:ext cx="1917700" cy="692067"/>
          </a:xfrm>
          <a:prstGeom prst="wedgeRectCallout">
            <a:avLst>
              <a:gd name="adj1" fmla="val -84263"/>
              <a:gd name="adj2" fmla="val -182525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29" name="テキスト ボックス 28">
            <a:extLst>
              <a:ext uri="{FF2B5EF4-FFF2-40B4-BE49-F238E27FC236}">
                <a16:creationId xmlns:a16="http://schemas.microsoft.com/office/drawing/2014/main" id="{FCE39C70-8DBE-40DD-D4CB-86111EBC66F7}"/>
              </a:ext>
            </a:extLst>
          </xdr:cNvPr>
          <xdr:cNvSpPr txBox="1"/>
        </xdr:nvSpPr>
        <xdr:spPr>
          <a:xfrm>
            <a:off x="8134465" y="3511010"/>
            <a:ext cx="1764692" cy="5523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600"/>
              </a:lnSpc>
            </a:pPr>
            <a:r>
              <a:rPr kumimoji="1" lang="ja-JP" altLang="en-US" sz="1400">
                <a:solidFill>
                  <a:srgbClr val="0070C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該当するものを選ぶ</a:t>
            </a:r>
          </a:p>
        </xdr:txBody>
      </xdr:sp>
    </xdr:grpSp>
    <xdr:clientData/>
  </xdr:twoCellAnchor>
  <xdr:twoCellAnchor>
    <xdr:from>
      <xdr:col>4</xdr:col>
      <xdr:colOff>311784</xdr:colOff>
      <xdr:row>55</xdr:row>
      <xdr:rowOff>351473</xdr:rowOff>
    </xdr:from>
    <xdr:to>
      <xdr:col>7</xdr:col>
      <xdr:colOff>210186</xdr:colOff>
      <xdr:row>58</xdr:row>
      <xdr:rowOff>99059</xdr:rowOff>
    </xdr:to>
    <xdr:grpSp>
      <xdr:nvGrpSpPr>
        <xdr:cNvPr id="30" name="グループ化 5">
          <a:extLst>
            <a:ext uri="{FF2B5EF4-FFF2-40B4-BE49-F238E27FC236}">
              <a16:creationId xmlns:a16="http://schemas.microsoft.com/office/drawing/2014/main" id="{917BD94B-4FAB-4BB7-A216-0CA674E74218}"/>
            </a:ext>
          </a:extLst>
        </xdr:cNvPr>
        <xdr:cNvGrpSpPr>
          <a:grpSpLocks/>
        </xdr:cNvGrpSpPr>
      </xdr:nvGrpSpPr>
      <xdr:grpSpPr bwMode="auto">
        <a:xfrm>
          <a:off x="3289934" y="20817523"/>
          <a:ext cx="3308352" cy="814386"/>
          <a:chOff x="5170460" y="2401711"/>
          <a:chExt cx="1917699" cy="1114408"/>
        </a:xfrm>
      </xdr:grpSpPr>
      <xdr:sp macro="" textlink="">
        <xdr:nvSpPr>
          <xdr:cNvPr id="31" name="四角形吹き出し 21">
            <a:extLst>
              <a:ext uri="{FF2B5EF4-FFF2-40B4-BE49-F238E27FC236}">
                <a16:creationId xmlns:a16="http://schemas.microsoft.com/office/drawing/2014/main" id="{03421CCD-F786-42CB-D1A1-8ADC38D658BE}"/>
              </a:ext>
            </a:extLst>
          </xdr:cNvPr>
          <xdr:cNvSpPr/>
        </xdr:nvSpPr>
        <xdr:spPr>
          <a:xfrm>
            <a:off x="5170460" y="2401711"/>
            <a:ext cx="1917699" cy="908760"/>
          </a:xfrm>
          <a:prstGeom prst="wedgeRectCallout">
            <a:avLst>
              <a:gd name="adj1" fmla="val -70644"/>
              <a:gd name="adj2" fmla="val 64762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2" name="テキスト ボックス 31">
            <a:extLst>
              <a:ext uri="{FF2B5EF4-FFF2-40B4-BE49-F238E27FC236}">
                <a16:creationId xmlns:a16="http://schemas.microsoft.com/office/drawing/2014/main" id="{9E67CDB2-1F5D-6DDB-13A7-6D5B42C3EE3F}"/>
              </a:ext>
            </a:extLst>
          </xdr:cNvPr>
          <xdr:cNvSpPr txBox="1"/>
        </xdr:nvSpPr>
        <xdr:spPr>
          <a:xfrm>
            <a:off x="5195132" y="2549991"/>
            <a:ext cx="1855876" cy="96612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600"/>
              </a:lnSpc>
            </a:pPr>
            <a:r>
              <a:rPr kumimoji="1" lang="ja-JP" altLang="en-US" sz="1400">
                <a:solidFill>
                  <a:srgbClr val="0070C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該当する番号を選択。</a:t>
            </a:r>
            <a:endParaRPr kumimoji="1" lang="en-US" altLang="ja-JP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>
              <a:lnSpc>
                <a:spcPts val="1600"/>
              </a:lnSpc>
            </a:pPr>
            <a:r>
              <a:rPr kumimoji="1" lang="ja-JP" altLang="en-US" sz="1400">
                <a:solidFill>
                  <a:srgbClr val="0070C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”その他”の場合は記載をお願いします。</a:t>
            </a:r>
          </a:p>
        </xdr:txBody>
      </xdr:sp>
    </xdr:grpSp>
    <xdr:clientData/>
  </xdr:twoCellAnchor>
  <xdr:twoCellAnchor>
    <xdr:from>
      <xdr:col>4</xdr:col>
      <xdr:colOff>133350</xdr:colOff>
      <xdr:row>12</xdr:row>
      <xdr:rowOff>133351</xdr:rowOff>
    </xdr:from>
    <xdr:to>
      <xdr:col>5</xdr:col>
      <xdr:colOff>1076325</xdr:colOff>
      <xdr:row>13</xdr:row>
      <xdr:rowOff>85726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476B8F71-94D7-4576-B2CE-39A663FAAB65}"/>
            </a:ext>
          </a:extLst>
        </xdr:cNvPr>
        <xdr:cNvSpPr txBox="1"/>
      </xdr:nvSpPr>
      <xdr:spPr bwMode="auto">
        <a:xfrm>
          <a:off x="3110865" y="4930141"/>
          <a:ext cx="2082165" cy="310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r>
            <a:rPr kumimoji="1" lang="ja-JP" altLang="en-US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該当するものを選ぶ</a:t>
          </a:r>
        </a:p>
      </xdr:txBody>
    </xdr:sp>
    <xdr:clientData/>
  </xdr:twoCellAnchor>
  <xdr:twoCellAnchor editAs="oneCell">
    <xdr:from>
      <xdr:col>5</xdr:col>
      <xdr:colOff>114300</xdr:colOff>
      <xdr:row>20</xdr:row>
      <xdr:rowOff>0</xdr:rowOff>
    </xdr:from>
    <xdr:to>
      <xdr:col>5</xdr:col>
      <xdr:colOff>134620</xdr:colOff>
      <xdr:row>20</xdr:row>
      <xdr:rowOff>20320</xdr:rowOff>
    </xdr:to>
    <xdr:pic>
      <xdr:nvPicPr>
        <xdr:cNvPr id="34" name="SpinButton1">
          <a:extLst>
            <a:ext uri="{FF2B5EF4-FFF2-40B4-BE49-F238E27FC236}">
              <a16:creationId xmlns:a16="http://schemas.microsoft.com/office/drawing/2014/main" id="{C4765BA0-5393-41CF-8B69-90B5EB3ADEF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7115175"/>
          <a:ext cx="20320" cy="20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114300</xdr:colOff>
      <xdr:row>19</xdr:row>
      <xdr:rowOff>0</xdr:rowOff>
    </xdr:from>
    <xdr:to>
      <xdr:col>8</xdr:col>
      <xdr:colOff>132080</xdr:colOff>
      <xdr:row>19</xdr:row>
      <xdr:rowOff>17780</xdr:rowOff>
    </xdr:to>
    <xdr:pic>
      <xdr:nvPicPr>
        <xdr:cNvPr id="35" name="SpinButton1">
          <a:extLst>
            <a:ext uri="{FF2B5EF4-FFF2-40B4-BE49-F238E27FC236}">
              <a16:creationId xmlns:a16="http://schemas.microsoft.com/office/drawing/2014/main" id="{E3E390FD-81BD-445E-93F5-2538882A9B7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6981825"/>
          <a:ext cx="17780" cy="1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550545</xdr:colOff>
      <xdr:row>9</xdr:row>
      <xdr:rowOff>146685</xdr:rowOff>
    </xdr:from>
    <xdr:to>
      <xdr:col>11</xdr:col>
      <xdr:colOff>1478280</xdr:colOff>
      <xdr:row>10</xdr:row>
      <xdr:rowOff>412608</xdr:rowOff>
    </xdr:to>
    <xdr:sp macro="" textlink="">
      <xdr:nvSpPr>
        <xdr:cNvPr id="36" name="四角形吹き出し 6">
          <a:extLst>
            <a:ext uri="{FF2B5EF4-FFF2-40B4-BE49-F238E27FC236}">
              <a16:creationId xmlns:a16="http://schemas.microsoft.com/office/drawing/2014/main" id="{0525C1D2-D7FC-4F6F-91D1-DC70A51C845B}"/>
            </a:ext>
          </a:extLst>
        </xdr:cNvPr>
        <xdr:cNvSpPr/>
      </xdr:nvSpPr>
      <xdr:spPr bwMode="auto">
        <a:xfrm>
          <a:off x="10336530" y="3745230"/>
          <a:ext cx="1788795" cy="627873"/>
        </a:xfrm>
        <a:prstGeom prst="wedgeRectCallout">
          <a:avLst>
            <a:gd name="adj1" fmla="val -85776"/>
            <a:gd name="adj2" fmla="val -2200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634187</xdr:colOff>
      <xdr:row>9</xdr:row>
      <xdr:rowOff>230912</xdr:rowOff>
    </xdr:from>
    <xdr:to>
      <xdr:col>11</xdr:col>
      <xdr:colOff>1402241</xdr:colOff>
      <xdr:row>11</xdr:row>
      <xdr:rowOff>154305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CDDB37BD-B530-46D3-98ED-C3F1BABB49CB}"/>
            </a:ext>
          </a:extLst>
        </xdr:cNvPr>
        <xdr:cNvSpPr txBox="1"/>
      </xdr:nvSpPr>
      <xdr:spPr bwMode="auto">
        <a:xfrm>
          <a:off x="10412552" y="3831362"/>
          <a:ext cx="1636734" cy="704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r>
            <a:rPr kumimoji="1" lang="ja-JP" altLang="en-US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該当するものを</a:t>
          </a:r>
          <a:endParaRPr kumimoji="1" lang="en-US" altLang="ja-JP" sz="1400">
            <a:solidFill>
              <a:srgbClr val="0070C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lnSpc>
              <a:spcPts val="1500"/>
            </a:lnSpc>
          </a:pPr>
          <a:r>
            <a:rPr kumimoji="1" lang="ja-JP" altLang="en-US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選ぶ</a:t>
          </a:r>
        </a:p>
      </xdr:txBody>
    </xdr:sp>
    <xdr:clientData/>
  </xdr:twoCellAnchor>
  <xdr:twoCellAnchor>
    <xdr:from>
      <xdr:col>6</xdr:col>
      <xdr:colOff>193676</xdr:colOff>
      <xdr:row>17</xdr:row>
      <xdr:rowOff>200025</xdr:rowOff>
    </xdr:from>
    <xdr:to>
      <xdr:col>7</xdr:col>
      <xdr:colOff>371475</xdr:colOff>
      <xdr:row>19</xdr:row>
      <xdr:rowOff>1</xdr:rowOff>
    </xdr:to>
    <xdr:sp macro="" textlink="">
      <xdr:nvSpPr>
        <xdr:cNvPr id="38" name="四角形吹き出し 11">
          <a:extLst>
            <a:ext uri="{FF2B5EF4-FFF2-40B4-BE49-F238E27FC236}">
              <a16:creationId xmlns:a16="http://schemas.microsoft.com/office/drawing/2014/main" id="{3410F236-5768-4627-8174-434075E9605D}"/>
            </a:ext>
          </a:extLst>
        </xdr:cNvPr>
        <xdr:cNvSpPr/>
      </xdr:nvSpPr>
      <xdr:spPr bwMode="auto">
        <a:xfrm>
          <a:off x="5441951" y="6478905"/>
          <a:ext cx="1309369" cy="502921"/>
        </a:xfrm>
        <a:prstGeom prst="wedgeRectCallout">
          <a:avLst>
            <a:gd name="adj1" fmla="val -71522"/>
            <a:gd name="adj2" fmla="val 64202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80010</xdr:colOff>
      <xdr:row>3</xdr:row>
      <xdr:rowOff>342900</xdr:rowOff>
    </xdr:from>
    <xdr:to>
      <xdr:col>9</xdr:col>
      <xdr:colOff>80052</xdr:colOff>
      <xdr:row>5</xdr:row>
      <xdr:rowOff>264224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7C99233E-62E8-47D5-A519-EDCB8CCB3177}"/>
            </a:ext>
          </a:extLst>
        </xdr:cNvPr>
        <xdr:cNvSpPr txBox="1"/>
      </xdr:nvSpPr>
      <xdr:spPr>
        <a:xfrm>
          <a:off x="6463665" y="1381125"/>
          <a:ext cx="2266992" cy="6547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r>
            <a:rPr kumimoji="1" lang="ja-JP" altLang="en-US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時間は”○○：○○”表示（半角）</a:t>
          </a:r>
        </a:p>
      </xdr:txBody>
    </xdr:sp>
    <xdr:clientData/>
  </xdr:twoCellAnchor>
  <xdr:twoCellAnchor>
    <xdr:from>
      <xdr:col>7</xdr:col>
      <xdr:colOff>41910</xdr:colOff>
      <xdr:row>3</xdr:row>
      <xdr:rowOff>266700</xdr:rowOff>
    </xdr:from>
    <xdr:to>
      <xdr:col>9</xdr:col>
      <xdr:colOff>128873</xdr:colOff>
      <xdr:row>5</xdr:row>
      <xdr:rowOff>149929</xdr:rowOff>
    </xdr:to>
    <xdr:sp macro="" textlink="">
      <xdr:nvSpPr>
        <xdr:cNvPr id="40" name="角丸四角形吹き出し 13">
          <a:extLst>
            <a:ext uri="{FF2B5EF4-FFF2-40B4-BE49-F238E27FC236}">
              <a16:creationId xmlns:a16="http://schemas.microsoft.com/office/drawing/2014/main" id="{56F0DC60-8CE3-44A6-99EF-C260F3CFF974}"/>
            </a:ext>
          </a:extLst>
        </xdr:cNvPr>
        <xdr:cNvSpPr/>
      </xdr:nvSpPr>
      <xdr:spPr>
        <a:xfrm>
          <a:off x="6425565" y="1304925"/>
          <a:ext cx="2355818" cy="616654"/>
        </a:xfrm>
        <a:prstGeom prst="wedgeRoundRectCallout">
          <a:avLst>
            <a:gd name="adj1" fmla="val -59792"/>
            <a:gd name="adj2" fmla="val 257868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219075</xdr:colOff>
      <xdr:row>17</xdr:row>
      <xdr:rowOff>238125</xdr:rowOff>
    </xdr:from>
    <xdr:to>
      <xdr:col>7</xdr:col>
      <xdr:colOff>381000</xdr:colOff>
      <xdr:row>19</xdr:row>
      <xdr:rowOff>123825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B254A050-F402-4249-B46D-767431B815E6}"/>
            </a:ext>
          </a:extLst>
        </xdr:cNvPr>
        <xdr:cNvSpPr txBox="1"/>
      </xdr:nvSpPr>
      <xdr:spPr>
        <a:xfrm>
          <a:off x="5465445" y="6517005"/>
          <a:ext cx="129730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r>
            <a:rPr kumimoji="1" lang="ja-JP" altLang="en-US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該当する</a:t>
          </a:r>
          <a:endParaRPr kumimoji="1" lang="en-US" altLang="ja-JP" sz="1400">
            <a:solidFill>
              <a:srgbClr val="0070C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lnSpc>
              <a:spcPts val="1600"/>
            </a:lnSpc>
          </a:pPr>
          <a:r>
            <a:rPr kumimoji="1" lang="ja-JP" altLang="en-US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ものを選ぶ</a:t>
          </a:r>
        </a:p>
      </xdr:txBody>
    </xdr:sp>
    <xdr:clientData/>
  </xdr:twoCellAnchor>
  <xdr:twoCellAnchor editAs="oneCell">
    <xdr:from>
      <xdr:col>5</xdr:col>
      <xdr:colOff>114300</xdr:colOff>
      <xdr:row>20</xdr:row>
      <xdr:rowOff>0</xdr:rowOff>
    </xdr:from>
    <xdr:to>
      <xdr:col>5</xdr:col>
      <xdr:colOff>132080</xdr:colOff>
      <xdr:row>20</xdr:row>
      <xdr:rowOff>17780</xdr:rowOff>
    </xdr:to>
    <xdr:pic>
      <xdr:nvPicPr>
        <xdr:cNvPr id="42" name="SpinButton1">
          <a:extLst>
            <a:ext uri="{FF2B5EF4-FFF2-40B4-BE49-F238E27FC236}">
              <a16:creationId xmlns:a16="http://schemas.microsoft.com/office/drawing/2014/main" id="{5F07E69A-C419-4BC1-A272-F1E94523805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7115175"/>
          <a:ext cx="17780" cy="1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561975</xdr:colOff>
      <xdr:row>53</xdr:row>
      <xdr:rowOff>66675</xdr:rowOff>
    </xdr:from>
    <xdr:to>
      <xdr:col>11</xdr:col>
      <xdr:colOff>0</xdr:colOff>
      <xdr:row>55</xdr:row>
      <xdr:rowOff>257175</xdr:rowOff>
    </xdr:to>
    <xdr:grpSp>
      <xdr:nvGrpSpPr>
        <xdr:cNvPr id="43" name="グループ化 5">
          <a:extLst>
            <a:ext uri="{FF2B5EF4-FFF2-40B4-BE49-F238E27FC236}">
              <a16:creationId xmlns:a16="http://schemas.microsoft.com/office/drawing/2014/main" id="{AE9EDE4C-C56E-43E6-9DA7-28909A59078D}"/>
            </a:ext>
          </a:extLst>
        </xdr:cNvPr>
        <xdr:cNvGrpSpPr>
          <a:grpSpLocks/>
        </xdr:cNvGrpSpPr>
      </xdr:nvGrpSpPr>
      <xdr:grpSpPr bwMode="auto">
        <a:xfrm>
          <a:off x="9223375" y="19935825"/>
          <a:ext cx="1444625" cy="787400"/>
          <a:chOff x="8083462" y="3424502"/>
          <a:chExt cx="1917700" cy="692067"/>
        </a:xfrm>
      </xdr:grpSpPr>
      <xdr:sp macro="" textlink="">
        <xdr:nvSpPr>
          <xdr:cNvPr id="44" name="四角形吹き出し 23">
            <a:extLst>
              <a:ext uri="{FF2B5EF4-FFF2-40B4-BE49-F238E27FC236}">
                <a16:creationId xmlns:a16="http://schemas.microsoft.com/office/drawing/2014/main" id="{03EC9437-4AD0-A90A-B27C-0088C542CE10}"/>
              </a:ext>
            </a:extLst>
          </xdr:cNvPr>
          <xdr:cNvSpPr/>
        </xdr:nvSpPr>
        <xdr:spPr>
          <a:xfrm>
            <a:off x="8083462" y="3424502"/>
            <a:ext cx="1917700" cy="692067"/>
          </a:xfrm>
          <a:prstGeom prst="wedgeRectCallout">
            <a:avLst>
              <a:gd name="adj1" fmla="val -84263"/>
              <a:gd name="adj2" fmla="val -182525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45" name="テキスト ボックス 44">
            <a:extLst>
              <a:ext uri="{FF2B5EF4-FFF2-40B4-BE49-F238E27FC236}">
                <a16:creationId xmlns:a16="http://schemas.microsoft.com/office/drawing/2014/main" id="{9D35234D-D036-9CF2-900C-2642EB8526DD}"/>
              </a:ext>
            </a:extLst>
          </xdr:cNvPr>
          <xdr:cNvSpPr txBox="1"/>
        </xdr:nvSpPr>
        <xdr:spPr>
          <a:xfrm>
            <a:off x="8134465" y="3511010"/>
            <a:ext cx="1764692" cy="5523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600"/>
              </a:lnSpc>
            </a:pPr>
            <a:r>
              <a:rPr kumimoji="1" lang="ja-JP" altLang="en-US" sz="1400">
                <a:solidFill>
                  <a:srgbClr val="0070C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該当するものを選ぶ</a:t>
            </a:r>
          </a:p>
        </xdr:txBody>
      </xdr:sp>
    </xdr:grpSp>
    <xdr:clientData/>
  </xdr:twoCellAnchor>
  <xdr:twoCellAnchor>
    <xdr:from>
      <xdr:col>4</xdr:col>
      <xdr:colOff>311784</xdr:colOff>
      <xdr:row>55</xdr:row>
      <xdr:rowOff>351473</xdr:rowOff>
    </xdr:from>
    <xdr:to>
      <xdr:col>7</xdr:col>
      <xdr:colOff>210186</xdr:colOff>
      <xdr:row>58</xdr:row>
      <xdr:rowOff>99059</xdr:rowOff>
    </xdr:to>
    <xdr:grpSp>
      <xdr:nvGrpSpPr>
        <xdr:cNvPr id="46" name="グループ化 5">
          <a:extLst>
            <a:ext uri="{FF2B5EF4-FFF2-40B4-BE49-F238E27FC236}">
              <a16:creationId xmlns:a16="http://schemas.microsoft.com/office/drawing/2014/main" id="{01656FF7-91CB-4FAB-8B3A-0F8367CF45D5}"/>
            </a:ext>
          </a:extLst>
        </xdr:cNvPr>
        <xdr:cNvGrpSpPr>
          <a:grpSpLocks/>
        </xdr:cNvGrpSpPr>
      </xdr:nvGrpSpPr>
      <xdr:grpSpPr bwMode="auto">
        <a:xfrm>
          <a:off x="3289934" y="20817523"/>
          <a:ext cx="3308352" cy="814386"/>
          <a:chOff x="5170460" y="2401711"/>
          <a:chExt cx="1917699" cy="1114408"/>
        </a:xfrm>
      </xdr:grpSpPr>
      <xdr:sp macro="" textlink="">
        <xdr:nvSpPr>
          <xdr:cNvPr id="47" name="四角形吹き出し 21">
            <a:extLst>
              <a:ext uri="{FF2B5EF4-FFF2-40B4-BE49-F238E27FC236}">
                <a16:creationId xmlns:a16="http://schemas.microsoft.com/office/drawing/2014/main" id="{55DFC62C-61FC-19E5-089A-4D666316A973}"/>
              </a:ext>
            </a:extLst>
          </xdr:cNvPr>
          <xdr:cNvSpPr/>
        </xdr:nvSpPr>
        <xdr:spPr>
          <a:xfrm>
            <a:off x="5170460" y="2401711"/>
            <a:ext cx="1917699" cy="908760"/>
          </a:xfrm>
          <a:prstGeom prst="wedgeRectCallout">
            <a:avLst>
              <a:gd name="adj1" fmla="val -70644"/>
              <a:gd name="adj2" fmla="val 64762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48" name="テキスト ボックス 47">
            <a:extLst>
              <a:ext uri="{FF2B5EF4-FFF2-40B4-BE49-F238E27FC236}">
                <a16:creationId xmlns:a16="http://schemas.microsoft.com/office/drawing/2014/main" id="{B7E04F15-D457-08F3-BA57-94DA6062DC63}"/>
              </a:ext>
            </a:extLst>
          </xdr:cNvPr>
          <xdr:cNvSpPr txBox="1"/>
        </xdr:nvSpPr>
        <xdr:spPr>
          <a:xfrm>
            <a:off x="5195132" y="2549991"/>
            <a:ext cx="1855876" cy="96612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600"/>
              </a:lnSpc>
            </a:pPr>
            <a:r>
              <a:rPr kumimoji="1" lang="ja-JP" altLang="en-US" sz="1400">
                <a:solidFill>
                  <a:srgbClr val="0070C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該当する番号を選択。</a:t>
            </a:r>
            <a:endParaRPr kumimoji="1" lang="en-US" altLang="ja-JP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>
              <a:lnSpc>
                <a:spcPts val="1600"/>
              </a:lnSpc>
            </a:pPr>
            <a:r>
              <a:rPr kumimoji="1" lang="ja-JP" altLang="en-US" sz="1400">
                <a:solidFill>
                  <a:srgbClr val="0070C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”その他”の場合は記載をお願いします。</a:t>
            </a:r>
          </a:p>
        </xdr:txBody>
      </xdr:sp>
    </xdr:grpSp>
    <xdr:clientData/>
  </xdr:twoCellAnchor>
  <xdr:twoCellAnchor>
    <xdr:from>
      <xdr:col>4</xdr:col>
      <xdr:colOff>133350</xdr:colOff>
      <xdr:row>12</xdr:row>
      <xdr:rowOff>133351</xdr:rowOff>
    </xdr:from>
    <xdr:to>
      <xdr:col>5</xdr:col>
      <xdr:colOff>1076325</xdr:colOff>
      <xdr:row>13</xdr:row>
      <xdr:rowOff>85726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72232EB7-799F-484F-B929-3A9369152107}"/>
            </a:ext>
          </a:extLst>
        </xdr:cNvPr>
        <xdr:cNvSpPr txBox="1"/>
      </xdr:nvSpPr>
      <xdr:spPr bwMode="auto">
        <a:xfrm>
          <a:off x="3110865" y="4930141"/>
          <a:ext cx="2082165" cy="310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r>
            <a:rPr kumimoji="1" lang="ja-JP" altLang="en-US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該当するものを選ぶ</a:t>
          </a:r>
        </a:p>
      </xdr:txBody>
    </xdr:sp>
    <xdr:clientData/>
  </xdr:twoCellAnchor>
  <xdr:twoCellAnchor editAs="oneCell">
    <xdr:from>
      <xdr:col>5</xdr:col>
      <xdr:colOff>114300</xdr:colOff>
      <xdr:row>20</xdr:row>
      <xdr:rowOff>0</xdr:rowOff>
    </xdr:from>
    <xdr:to>
      <xdr:col>5</xdr:col>
      <xdr:colOff>134620</xdr:colOff>
      <xdr:row>20</xdr:row>
      <xdr:rowOff>20320</xdr:rowOff>
    </xdr:to>
    <xdr:pic>
      <xdr:nvPicPr>
        <xdr:cNvPr id="50" name="SpinButton1">
          <a:extLst>
            <a:ext uri="{FF2B5EF4-FFF2-40B4-BE49-F238E27FC236}">
              <a16:creationId xmlns:a16="http://schemas.microsoft.com/office/drawing/2014/main" id="{7EB88CC7-5D40-469E-8A10-5DD847C0157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7115175"/>
          <a:ext cx="20320" cy="20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114300</xdr:colOff>
      <xdr:row>19</xdr:row>
      <xdr:rowOff>0</xdr:rowOff>
    </xdr:from>
    <xdr:to>
      <xdr:col>8</xdr:col>
      <xdr:colOff>132080</xdr:colOff>
      <xdr:row>19</xdr:row>
      <xdr:rowOff>17780</xdr:rowOff>
    </xdr:to>
    <xdr:pic>
      <xdr:nvPicPr>
        <xdr:cNvPr id="51" name="SpinButton1">
          <a:extLst>
            <a:ext uri="{FF2B5EF4-FFF2-40B4-BE49-F238E27FC236}">
              <a16:creationId xmlns:a16="http://schemas.microsoft.com/office/drawing/2014/main" id="{D8833150-0951-4542-87B4-AE6A17948A7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6981825"/>
          <a:ext cx="17780" cy="1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550545</xdr:colOff>
      <xdr:row>9</xdr:row>
      <xdr:rowOff>146685</xdr:rowOff>
    </xdr:from>
    <xdr:to>
      <xdr:col>11</xdr:col>
      <xdr:colOff>1478280</xdr:colOff>
      <xdr:row>10</xdr:row>
      <xdr:rowOff>412608</xdr:rowOff>
    </xdr:to>
    <xdr:sp macro="" textlink="">
      <xdr:nvSpPr>
        <xdr:cNvPr id="52" name="四角形吹き出し 6">
          <a:extLst>
            <a:ext uri="{FF2B5EF4-FFF2-40B4-BE49-F238E27FC236}">
              <a16:creationId xmlns:a16="http://schemas.microsoft.com/office/drawing/2014/main" id="{BC92F320-0F0D-46BF-B4C9-F84ABA4E26FA}"/>
            </a:ext>
          </a:extLst>
        </xdr:cNvPr>
        <xdr:cNvSpPr/>
      </xdr:nvSpPr>
      <xdr:spPr bwMode="auto">
        <a:xfrm>
          <a:off x="10336530" y="3745230"/>
          <a:ext cx="1788795" cy="627873"/>
        </a:xfrm>
        <a:prstGeom prst="wedgeRectCallout">
          <a:avLst>
            <a:gd name="adj1" fmla="val -85776"/>
            <a:gd name="adj2" fmla="val -2200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634187</xdr:colOff>
      <xdr:row>9</xdr:row>
      <xdr:rowOff>230912</xdr:rowOff>
    </xdr:from>
    <xdr:to>
      <xdr:col>11</xdr:col>
      <xdr:colOff>1402241</xdr:colOff>
      <xdr:row>11</xdr:row>
      <xdr:rowOff>154305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518C5066-0B9B-45F8-B78B-12457D5C0D57}"/>
            </a:ext>
          </a:extLst>
        </xdr:cNvPr>
        <xdr:cNvSpPr txBox="1"/>
      </xdr:nvSpPr>
      <xdr:spPr bwMode="auto">
        <a:xfrm>
          <a:off x="10412552" y="3831362"/>
          <a:ext cx="1636734" cy="704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r>
            <a:rPr kumimoji="1" lang="ja-JP" altLang="en-US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該当するものを</a:t>
          </a:r>
          <a:endParaRPr kumimoji="1" lang="en-US" altLang="ja-JP" sz="1400">
            <a:solidFill>
              <a:srgbClr val="0070C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lnSpc>
              <a:spcPts val="1500"/>
            </a:lnSpc>
          </a:pPr>
          <a:r>
            <a:rPr kumimoji="1" lang="ja-JP" altLang="en-US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選ぶ</a:t>
          </a:r>
        </a:p>
      </xdr:txBody>
    </xdr:sp>
    <xdr:clientData/>
  </xdr:twoCellAnchor>
  <xdr:twoCellAnchor>
    <xdr:from>
      <xdr:col>6</xdr:col>
      <xdr:colOff>193676</xdr:colOff>
      <xdr:row>17</xdr:row>
      <xdr:rowOff>200025</xdr:rowOff>
    </xdr:from>
    <xdr:to>
      <xdr:col>7</xdr:col>
      <xdr:colOff>371475</xdr:colOff>
      <xdr:row>19</xdr:row>
      <xdr:rowOff>1</xdr:rowOff>
    </xdr:to>
    <xdr:sp macro="" textlink="">
      <xdr:nvSpPr>
        <xdr:cNvPr id="54" name="四角形吹き出し 11">
          <a:extLst>
            <a:ext uri="{FF2B5EF4-FFF2-40B4-BE49-F238E27FC236}">
              <a16:creationId xmlns:a16="http://schemas.microsoft.com/office/drawing/2014/main" id="{0709FA40-BBE4-4C4F-9B12-7D60F197EA40}"/>
            </a:ext>
          </a:extLst>
        </xdr:cNvPr>
        <xdr:cNvSpPr/>
      </xdr:nvSpPr>
      <xdr:spPr bwMode="auto">
        <a:xfrm>
          <a:off x="5441951" y="6478905"/>
          <a:ext cx="1309369" cy="502921"/>
        </a:xfrm>
        <a:prstGeom prst="wedgeRectCallout">
          <a:avLst>
            <a:gd name="adj1" fmla="val -71522"/>
            <a:gd name="adj2" fmla="val 64202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80010</xdr:colOff>
      <xdr:row>3</xdr:row>
      <xdr:rowOff>342900</xdr:rowOff>
    </xdr:from>
    <xdr:to>
      <xdr:col>9</xdr:col>
      <xdr:colOff>80052</xdr:colOff>
      <xdr:row>5</xdr:row>
      <xdr:rowOff>264224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3B1E3B69-9014-4910-BC23-13439574D4A2}"/>
            </a:ext>
          </a:extLst>
        </xdr:cNvPr>
        <xdr:cNvSpPr txBox="1"/>
      </xdr:nvSpPr>
      <xdr:spPr>
        <a:xfrm>
          <a:off x="6463665" y="1381125"/>
          <a:ext cx="2266992" cy="6547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r>
            <a:rPr kumimoji="1" lang="ja-JP" altLang="en-US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時間は”○○：○○”表示（半角）</a:t>
          </a:r>
        </a:p>
      </xdr:txBody>
    </xdr:sp>
    <xdr:clientData/>
  </xdr:twoCellAnchor>
  <xdr:twoCellAnchor>
    <xdr:from>
      <xdr:col>7</xdr:col>
      <xdr:colOff>41910</xdr:colOff>
      <xdr:row>3</xdr:row>
      <xdr:rowOff>266700</xdr:rowOff>
    </xdr:from>
    <xdr:to>
      <xdr:col>9</xdr:col>
      <xdr:colOff>128873</xdr:colOff>
      <xdr:row>5</xdr:row>
      <xdr:rowOff>149929</xdr:rowOff>
    </xdr:to>
    <xdr:sp macro="" textlink="">
      <xdr:nvSpPr>
        <xdr:cNvPr id="56" name="角丸四角形吹き出し 13">
          <a:extLst>
            <a:ext uri="{FF2B5EF4-FFF2-40B4-BE49-F238E27FC236}">
              <a16:creationId xmlns:a16="http://schemas.microsoft.com/office/drawing/2014/main" id="{EA9303C2-F4DD-4562-AE21-5A6E65D83A63}"/>
            </a:ext>
          </a:extLst>
        </xdr:cNvPr>
        <xdr:cNvSpPr/>
      </xdr:nvSpPr>
      <xdr:spPr>
        <a:xfrm>
          <a:off x="6425565" y="1304925"/>
          <a:ext cx="2355818" cy="616654"/>
        </a:xfrm>
        <a:prstGeom prst="wedgeRoundRectCallout">
          <a:avLst>
            <a:gd name="adj1" fmla="val -59792"/>
            <a:gd name="adj2" fmla="val 257868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219075</xdr:colOff>
      <xdr:row>17</xdr:row>
      <xdr:rowOff>238125</xdr:rowOff>
    </xdr:from>
    <xdr:to>
      <xdr:col>7</xdr:col>
      <xdr:colOff>381000</xdr:colOff>
      <xdr:row>19</xdr:row>
      <xdr:rowOff>123825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AB322C7A-C7EE-41C5-8F40-44AC460FB1B9}"/>
            </a:ext>
          </a:extLst>
        </xdr:cNvPr>
        <xdr:cNvSpPr txBox="1"/>
      </xdr:nvSpPr>
      <xdr:spPr>
        <a:xfrm>
          <a:off x="5465445" y="6517005"/>
          <a:ext cx="129730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r>
            <a:rPr kumimoji="1" lang="ja-JP" altLang="en-US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該当する</a:t>
          </a:r>
          <a:endParaRPr kumimoji="1" lang="en-US" altLang="ja-JP" sz="1400">
            <a:solidFill>
              <a:srgbClr val="0070C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lnSpc>
              <a:spcPts val="1600"/>
            </a:lnSpc>
          </a:pPr>
          <a:r>
            <a:rPr kumimoji="1" lang="ja-JP" altLang="en-US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ものを選ぶ</a:t>
          </a:r>
        </a:p>
      </xdr:txBody>
    </xdr:sp>
    <xdr:clientData/>
  </xdr:twoCellAnchor>
  <xdr:twoCellAnchor editAs="oneCell">
    <xdr:from>
      <xdr:col>5</xdr:col>
      <xdr:colOff>114300</xdr:colOff>
      <xdr:row>20</xdr:row>
      <xdr:rowOff>0</xdr:rowOff>
    </xdr:from>
    <xdr:to>
      <xdr:col>5</xdr:col>
      <xdr:colOff>132080</xdr:colOff>
      <xdr:row>20</xdr:row>
      <xdr:rowOff>17780</xdr:rowOff>
    </xdr:to>
    <xdr:pic>
      <xdr:nvPicPr>
        <xdr:cNvPr id="58" name="SpinButton1">
          <a:extLst>
            <a:ext uri="{FF2B5EF4-FFF2-40B4-BE49-F238E27FC236}">
              <a16:creationId xmlns:a16="http://schemas.microsoft.com/office/drawing/2014/main" id="{134A6A9C-78B2-4F51-9793-9469E7C6A17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7115175"/>
          <a:ext cx="17780" cy="1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561975</xdr:colOff>
      <xdr:row>53</xdr:row>
      <xdr:rowOff>66675</xdr:rowOff>
    </xdr:from>
    <xdr:to>
      <xdr:col>11</xdr:col>
      <xdr:colOff>0</xdr:colOff>
      <xdr:row>55</xdr:row>
      <xdr:rowOff>257175</xdr:rowOff>
    </xdr:to>
    <xdr:grpSp>
      <xdr:nvGrpSpPr>
        <xdr:cNvPr id="59" name="グループ化 5">
          <a:extLst>
            <a:ext uri="{FF2B5EF4-FFF2-40B4-BE49-F238E27FC236}">
              <a16:creationId xmlns:a16="http://schemas.microsoft.com/office/drawing/2014/main" id="{7B2D675C-18B0-430C-B6CF-7270EB3672B9}"/>
            </a:ext>
          </a:extLst>
        </xdr:cNvPr>
        <xdr:cNvGrpSpPr>
          <a:grpSpLocks/>
        </xdr:cNvGrpSpPr>
      </xdr:nvGrpSpPr>
      <xdr:grpSpPr bwMode="auto">
        <a:xfrm>
          <a:off x="9223375" y="19935825"/>
          <a:ext cx="1444625" cy="787400"/>
          <a:chOff x="8083462" y="3424502"/>
          <a:chExt cx="1917700" cy="692067"/>
        </a:xfrm>
      </xdr:grpSpPr>
      <xdr:sp macro="" textlink="">
        <xdr:nvSpPr>
          <xdr:cNvPr id="60" name="四角形吹き出し 23">
            <a:extLst>
              <a:ext uri="{FF2B5EF4-FFF2-40B4-BE49-F238E27FC236}">
                <a16:creationId xmlns:a16="http://schemas.microsoft.com/office/drawing/2014/main" id="{C9B51219-82E9-01D2-B55D-E367170D0D0F}"/>
              </a:ext>
            </a:extLst>
          </xdr:cNvPr>
          <xdr:cNvSpPr/>
        </xdr:nvSpPr>
        <xdr:spPr>
          <a:xfrm>
            <a:off x="8083462" y="3424502"/>
            <a:ext cx="1917700" cy="692067"/>
          </a:xfrm>
          <a:prstGeom prst="wedgeRectCallout">
            <a:avLst>
              <a:gd name="adj1" fmla="val -84263"/>
              <a:gd name="adj2" fmla="val -182525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61" name="テキスト ボックス 60">
            <a:extLst>
              <a:ext uri="{FF2B5EF4-FFF2-40B4-BE49-F238E27FC236}">
                <a16:creationId xmlns:a16="http://schemas.microsoft.com/office/drawing/2014/main" id="{8A9A9CAD-A2D4-24A8-DBA1-D5CCF1CD99B0}"/>
              </a:ext>
            </a:extLst>
          </xdr:cNvPr>
          <xdr:cNvSpPr txBox="1"/>
        </xdr:nvSpPr>
        <xdr:spPr>
          <a:xfrm>
            <a:off x="8134465" y="3511010"/>
            <a:ext cx="1764692" cy="5523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600"/>
              </a:lnSpc>
            </a:pPr>
            <a:r>
              <a:rPr kumimoji="1" lang="ja-JP" altLang="en-US" sz="1400">
                <a:solidFill>
                  <a:srgbClr val="0070C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該当するものを選ぶ</a:t>
            </a:r>
          </a:p>
        </xdr:txBody>
      </xdr:sp>
    </xdr:grpSp>
    <xdr:clientData/>
  </xdr:twoCellAnchor>
  <xdr:twoCellAnchor>
    <xdr:from>
      <xdr:col>4</xdr:col>
      <xdr:colOff>311784</xdr:colOff>
      <xdr:row>55</xdr:row>
      <xdr:rowOff>351473</xdr:rowOff>
    </xdr:from>
    <xdr:to>
      <xdr:col>7</xdr:col>
      <xdr:colOff>210186</xdr:colOff>
      <xdr:row>58</xdr:row>
      <xdr:rowOff>99059</xdr:rowOff>
    </xdr:to>
    <xdr:grpSp>
      <xdr:nvGrpSpPr>
        <xdr:cNvPr id="62" name="グループ化 5">
          <a:extLst>
            <a:ext uri="{FF2B5EF4-FFF2-40B4-BE49-F238E27FC236}">
              <a16:creationId xmlns:a16="http://schemas.microsoft.com/office/drawing/2014/main" id="{D64C8EB2-A014-4CA8-AADC-B3EE41584B04}"/>
            </a:ext>
          </a:extLst>
        </xdr:cNvPr>
        <xdr:cNvGrpSpPr>
          <a:grpSpLocks/>
        </xdr:cNvGrpSpPr>
      </xdr:nvGrpSpPr>
      <xdr:grpSpPr bwMode="auto">
        <a:xfrm>
          <a:off x="3289934" y="20817523"/>
          <a:ext cx="3308352" cy="814386"/>
          <a:chOff x="5170460" y="2401711"/>
          <a:chExt cx="1917699" cy="1114408"/>
        </a:xfrm>
      </xdr:grpSpPr>
      <xdr:sp macro="" textlink="">
        <xdr:nvSpPr>
          <xdr:cNvPr id="63" name="四角形吹き出し 21">
            <a:extLst>
              <a:ext uri="{FF2B5EF4-FFF2-40B4-BE49-F238E27FC236}">
                <a16:creationId xmlns:a16="http://schemas.microsoft.com/office/drawing/2014/main" id="{0A9C6993-D9BD-9BA9-CE4E-7D05B377D8EC}"/>
              </a:ext>
            </a:extLst>
          </xdr:cNvPr>
          <xdr:cNvSpPr/>
        </xdr:nvSpPr>
        <xdr:spPr>
          <a:xfrm>
            <a:off x="5170460" y="2401711"/>
            <a:ext cx="1917699" cy="908760"/>
          </a:xfrm>
          <a:prstGeom prst="wedgeRectCallout">
            <a:avLst>
              <a:gd name="adj1" fmla="val -70644"/>
              <a:gd name="adj2" fmla="val 64762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64" name="テキスト ボックス 63">
            <a:extLst>
              <a:ext uri="{FF2B5EF4-FFF2-40B4-BE49-F238E27FC236}">
                <a16:creationId xmlns:a16="http://schemas.microsoft.com/office/drawing/2014/main" id="{4E11E878-688D-0452-6E9E-1ECB80F72F2D}"/>
              </a:ext>
            </a:extLst>
          </xdr:cNvPr>
          <xdr:cNvSpPr txBox="1"/>
        </xdr:nvSpPr>
        <xdr:spPr>
          <a:xfrm>
            <a:off x="5195132" y="2549991"/>
            <a:ext cx="1855876" cy="96612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600"/>
              </a:lnSpc>
            </a:pPr>
            <a:r>
              <a:rPr kumimoji="1" lang="ja-JP" altLang="en-US" sz="1400">
                <a:solidFill>
                  <a:srgbClr val="0070C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該当する番号を選択。</a:t>
            </a:r>
            <a:endParaRPr kumimoji="1" lang="en-US" altLang="ja-JP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>
              <a:lnSpc>
                <a:spcPts val="1600"/>
              </a:lnSpc>
            </a:pPr>
            <a:r>
              <a:rPr kumimoji="1" lang="ja-JP" altLang="en-US" sz="1400">
                <a:solidFill>
                  <a:srgbClr val="0070C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”その他”の場合は記載をお願いします。</a:t>
            </a:r>
          </a:p>
        </xdr:txBody>
      </xdr:sp>
    </xdr:grpSp>
    <xdr:clientData/>
  </xdr:twoCellAnchor>
  <xdr:twoCellAnchor>
    <xdr:from>
      <xdr:col>4</xdr:col>
      <xdr:colOff>133350</xdr:colOff>
      <xdr:row>12</xdr:row>
      <xdr:rowOff>133351</xdr:rowOff>
    </xdr:from>
    <xdr:to>
      <xdr:col>5</xdr:col>
      <xdr:colOff>1076325</xdr:colOff>
      <xdr:row>13</xdr:row>
      <xdr:rowOff>85726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0003D592-9FF3-4E2D-8669-12D9BE17E114}"/>
            </a:ext>
          </a:extLst>
        </xdr:cNvPr>
        <xdr:cNvSpPr txBox="1"/>
      </xdr:nvSpPr>
      <xdr:spPr bwMode="auto">
        <a:xfrm>
          <a:off x="3110865" y="4930141"/>
          <a:ext cx="2082165" cy="310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r>
            <a:rPr kumimoji="1" lang="ja-JP" altLang="en-US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該当するものを選ぶ</a:t>
          </a:r>
        </a:p>
      </xdr:txBody>
    </xdr:sp>
    <xdr:clientData/>
  </xdr:twoCellAnchor>
  <xdr:twoCellAnchor editAs="oneCell">
    <xdr:from>
      <xdr:col>5</xdr:col>
      <xdr:colOff>114300</xdr:colOff>
      <xdr:row>20</xdr:row>
      <xdr:rowOff>0</xdr:rowOff>
    </xdr:from>
    <xdr:to>
      <xdr:col>5</xdr:col>
      <xdr:colOff>134620</xdr:colOff>
      <xdr:row>20</xdr:row>
      <xdr:rowOff>20320</xdr:rowOff>
    </xdr:to>
    <xdr:pic>
      <xdr:nvPicPr>
        <xdr:cNvPr id="66" name="SpinButton1">
          <a:extLst>
            <a:ext uri="{FF2B5EF4-FFF2-40B4-BE49-F238E27FC236}">
              <a16:creationId xmlns:a16="http://schemas.microsoft.com/office/drawing/2014/main" id="{F522146D-6328-4B24-BC4A-410D2CA3283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7115175"/>
          <a:ext cx="20320" cy="20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114300</xdr:colOff>
      <xdr:row>19</xdr:row>
      <xdr:rowOff>0</xdr:rowOff>
    </xdr:from>
    <xdr:to>
      <xdr:col>8</xdr:col>
      <xdr:colOff>132080</xdr:colOff>
      <xdr:row>19</xdr:row>
      <xdr:rowOff>17780</xdr:rowOff>
    </xdr:to>
    <xdr:pic>
      <xdr:nvPicPr>
        <xdr:cNvPr id="67" name="SpinButton1">
          <a:extLst>
            <a:ext uri="{FF2B5EF4-FFF2-40B4-BE49-F238E27FC236}">
              <a16:creationId xmlns:a16="http://schemas.microsoft.com/office/drawing/2014/main" id="{AFA17FAC-3BA2-4D86-A848-F66AAAF0C94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6981825"/>
          <a:ext cx="17780" cy="1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550545</xdr:colOff>
      <xdr:row>9</xdr:row>
      <xdr:rowOff>146685</xdr:rowOff>
    </xdr:from>
    <xdr:to>
      <xdr:col>11</xdr:col>
      <xdr:colOff>1478280</xdr:colOff>
      <xdr:row>10</xdr:row>
      <xdr:rowOff>412608</xdr:rowOff>
    </xdr:to>
    <xdr:sp macro="" textlink="">
      <xdr:nvSpPr>
        <xdr:cNvPr id="68" name="四角形吹き出し 6">
          <a:extLst>
            <a:ext uri="{FF2B5EF4-FFF2-40B4-BE49-F238E27FC236}">
              <a16:creationId xmlns:a16="http://schemas.microsoft.com/office/drawing/2014/main" id="{FF238E3B-23E8-4D70-9A34-482A513E34C8}"/>
            </a:ext>
          </a:extLst>
        </xdr:cNvPr>
        <xdr:cNvSpPr/>
      </xdr:nvSpPr>
      <xdr:spPr bwMode="auto">
        <a:xfrm>
          <a:off x="10336530" y="3745230"/>
          <a:ext cx="1788795" cy="627873"/>
        </a:xfrm>
        <a:prstGeom prst="wedgeRectCallout">
          <a:avLst>
            <a:gd name="adj1" fmla="val -85776"/>
            <a:gd name="adj2" fmla="val -2200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634187</xdr:colOff>
      <xdr:row>9</xdr:row>
      <xdr:rowOff>230912</xdr:rowOff>
    </xdr:from>
    <xdr:to>
      <xdr:col>11</xdr:col>
      <xdr:colOff>1402241</xdr:colOff>
      <xdr:row>11</xdr:row>
      <xdr:rowOff>154305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6B24E31B-F1A8-4529-980D-32476AB64F1C}"/>
            </a:ext>
          </a:extLst>
        </xdr:cNvPr>
        <xdr:cNvSpPr txBox="1"/>
      </xdr:nvSpPr>
      <xdr:spPr bwMode="auto">
        <a:xfrm>
          <a:off x="10412552" y="3831362"/>
          <a:ext cx="1636734" cy="704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r>
            <a:rPr kumimoji="1" lang="ja-JP" altLang="en-US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該当するものを</a:t>
          </a:r>
          <a:endParaRPr kumimoji="1" lang="en-US" altLang="ja-JP" sz="1400">
            <a:solidFill>
              <a:srgbClr val="0070C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lnSpc>
              <a:spcPts val="1500"/>
            </a:lnSpc>
          </a:pPr>
          <a:r>
            <a:rPr kumimoji="1" lang="ja-JP" altLang="en-US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選ぶ</a:t>
          </a:r>
        </a:p>
      </xdr:txBody>
    </xdr:sp>
    <xdr:clientData/>
  </xdr:twoCellAnchor>
  <xdr:twoCellAnchor>
    <xdr:from>
      <xdr:col>6</xdr:col>
      <xdr:colOff>193676</xdr:colOff>
      <xdr:row>17</xdr:row>
      <xdr:rowOff>200025</xdr:rowOff>
    </xdr:from>
    <xdr:to>
      <xdr:col>7</xdr:col>
      <xdr:colOff>371475</xdr:colOff>
      <xdr:row>19</xdr:row>
      <xdr:rowOff>1</xdr:rowOff>
    </xdr:to>
    <xdr:sp macro="" textlink="">
      <xdr:nvSpPr>
        <xdr:cNvPr id="70" name="四角形吹き出し 11">
          <a:extLst>
            <a:ext uri="{FF2B5EF4-FFF2-40B4-BE49-F238E27FC236}">
              <a16:creationId xmlns:a16="http://schemas.microsoft.com/office/drawing/2014/main" id="{485D53A3-1B51-4479-A061-5AEC062C0F0C}"/>
            </a:ext>
          </a:extLst>
        </xdr:cNvPr>
        <xdr:cNvSpPr/>
      </xdr:nvSpPr>
      <xdr:spPr bwMode="auto">
        <a:xfrm>
          <a:off x="5441951" y="6478905"/>
          <a:ext cx="1309369" cy="502921"/>
        </a:xfrm>
        <a:prstGeom prst="wedgeRectCallout">
          <a:avLst>
            <a:gd name="adj1" fmla="val -71522"/>
            <a:gd name="adj2" fmla="val 64202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80010</xdr:colOff>
      <xdr:row>3</xdr:row>
      <xdr:rowOff>342900</xdr:rowOff>
    </xdr:from>
    <xdr:to>
      <xdr:col>9</xdr:col>
      <xdr:colOff>80052</xdr:colOff>
      <xdr:row>5</xdr:row>
      <xdr:rowOff>264224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D2C11E0D-F4B9-4C2C-B455-736E6C6A4D96}"/>
            </a:ext>
          </a:extLst>
        </xdr:cNvPr>
        <xdr:cNvSpPr txBox="1"/>
      </xdr:nvSpPr>
      <xdr:spPr>
        <a:xfrm>
          <a:off x="6463665" y="1381125"/>
          <a:ext cx="2266992" cy="6547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r>
            <a:rPr kumimoji="1" lang="ja-JP" altLang="en-US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時間は”○○：○○”表示（半角）</a:t>
          </a:r>
        </a:p>
      </xdr:txBody>
    </xdr:sp>
    <xdr:clientData/>
  </xdr:twoCellAnchor>
  <xdr:twoCellAnchor>
    <xdr:from>
      <xdr:col>7</xdr:col>
      <xdr:colOff>41910</xdr:colOff>
      <xdr:row>3</xdr:row>
      <xdr:rowOff>266700</xdr:rowOff>
    </xdr:from>
    <xdr:to>
      <xdr:col>9</xdr:col>
      <xdr:colOff>128873</xdr:colOff>
      <xdr:row>5</xdr:row>
      <xdr:rowOff>149929</xdr:rowOff>
    </xdr:to>
    <xdr:sp macro="" textlink="">
      <xdr:nvSpPr>
        <xdr:cNvPr id="72" name="角丸四角形吹き出し 13">
          <a:extLst>
            <a:ext uri="{FF2B5EF4-FFF2-40B4-BE49-F238E27FC236}">
              <a16:creationId xmlns:a16="http://schemas.microsoft.com/office/drawing/2014/main" id="{101B2851-F8C9-4255-9EC7-AA6E3C84F9EB}"/>
            </a:ext>
          </a:extLst>
        </xdr:cNvPr>
        <xdr:cNvSpPr/>
      </xdr:nvSpPr>
      <xdr:spPr>
        <a:xfrm>
          <a:off x="6425565" y="1304925"/>
          <a:ext cx="2355818" cy="616654"/>
        </a:xfrm>
        <a:prstGeom prst="wedgeRoundRectCallout">
          <a:avLst>
            <a:gd name="adj1" fmla="val -59792"/>
            <a:gd name="adj2" fmla="val 257868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219075</xdr:colOff>
      <xdr:row>17</xdr:row>
      <xdr:rowOff>238125</xdr:rowOff>
    </xdr:from>
    <xdr:to>
      <xdr:col>7</xdr:col>
      <xdr:colOff>381000</xdr:colOff>
      <xdr:row>19</xdr:row>
      <xdr:rowOff>123825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5245657E-2361-4827-9A7C-13DCAA1A302D}"/>
            </a:ext>
          </a:extLst>
        </xdr:cNvPr>
        <xdr:cNvSpPr txBox="1"/>
      </xdr:nvSpPr>
      <xdr:spPr>
        <a:xfrm>
          <a:off x="5465445" y="6517005"/>
          <a:ext cx="129730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r>
            <a:rPr kumimoji="1" lang="ja-JP" altLang="en-US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該当する</a:t>
          </a:r>
          <a:endParaRPr kumimoji="1" lang="en-US" altLang="ja-JP" sz="1400">
            <a:solidFill>
              <a:srgbClr val="0070C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lnSpc>
              <a:spcPts val="1600"/>
            </a:lnSpc>
          </a:pPr>
          <a:r>
            <a:rPr kumimoji="1" lang="ja-JP" altLang="en-US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ものを選ぶ</a:t>
          </a:r>
        </a:p>
      </xdr:txBody>
    </xdr:sp>
    <xdr:clientData/>
  </xdr:twoCellAnchor>
  <xdr:twoCellAnchor editAs="oneCell">
    <xdr:from>
      <xdr:col>5</xdr:col>
      <xdr:colOff>114300</xdr:colOff>
      <xdr:row>20</xdr:row>
      <xdr:rowOff>0</xdr:rowOff>
    </xdr:from>
    <xdr:to>
      <xdr:col>5</xdr:col>
      <xdr:colOff>132080</xdr:colOff>
      <xdr:row>20</xdr:row>
      <xdr:rowOff>17780</xdr:rowOff>
    </xdr:to>
    <xdr:pic>
      <xdr:nvPicPr>
        <xdr:cNvPr id="74" name="SpinButton1">
          <a:extLst>
            <a:ext uri="{FF2B5EF4-FFF2-40B4-BE49-F238E27FC236}">
              <a16:creationId xmlns:a16="http://schemas.microsoft.com/office/drawing/2014/main" id="{7404F326-C49C-4E25-8BC8-396E498B485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7115175"/>
          <a:ext cx="17780" cy="1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561975</xdr:colOff>
      <xdr:row>53</xdr:row>
      <xdr:rowOff>66675</xdr:rowOff>
    </xdr:from>
    <xdr:to>
      <xdr:col>11</xdr:col>
      <xdr:colOff>0</xdr:colOff>
      <xdr:row>55</xdr:row>
      <xdr:rowOff>257175</xdr:rowOff>
    </xdr:to>
    <xdr:grpSp>
      <xdr:nvGrpSpPr>
        <xdr:cNvPr id="75" name="グループ化 5">
          <a:extLst>
            <a:ext uri="{FF2B5EF4-FFF2-40B4-BE49-F238E27FC236}">
              <a16:creationId xmlns:a16="http://schemas.microsoft.com/office/drawing/2014/main" id="{89977C15-BAD2-4AFE-9D8E-37612662C72D}"/>
            </a:ext>
          </a:extLst>
        </xdr:cNvPr>
        <xdr:cNvGrpSpPr>
          <a:grpSpLocks/>
        </xdr:cNvGrpSpPr>
      </xdr:nvGrpSpPr>
      <xdr:grpSpPr bwMode="auto">
        <a:xfrm>
          <a:off x="9223375" y="19935825"/>
          <a:ext cx="1444625" cy="787400"/>
          <a:chOff x="8083462" y="3424502"/>
          <a:chExt cx="1917700" cy="692067"/>
        </a:xfrm>
      </xdr:grpSpPr>
      <xdr:sp macro="" textlink="">
        <xdr:nvSpPr>
          <xdr:cNvPr id="76" name="四角形吹き出し 23">
            <a:extLst>
              <a:ext uri="{FF2B5EF4-FFF2-40B4-BE49-F238E27FC236}">
                <a16:creationId xmlns:a16="http://schemas.microsoft.com/office/drawing/2014/main" id="{5E134F4C-769F-583D-4683-33826E1FE00A}"/>
              </a:ext>
            </a:extLst>
          </xdr:cNvPr>
          <xdr:cNvSpPr/>
        </xdr:nvSpPr>
        <xdr:spPr>
          <a:xfrm>
            <a:off x="8083462" y="3424502"/>
            <a:ext cx="1917700" cy="692067"/>
          </a:xfrm>
          <a:prstGeom prst="wedgeRectCallout">
            <a:avLst>
              <a:gd name="adj1" fmla="val -84263"/>
              <a:gd name="adj2" fmla="val -182525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77" name="テキスト ボックス 76">
            <a:extLst>
              <a:ext uri="{FF2B5EF4-FFF2-40B4-BE49-F238E27FC236}">
                <a16:creationId xmlns:a16="http://schemas.microsoft.com/office/drawing/2014/main" id="{6E3C7AF2-8740-CD4F-2EB5-C273AA4FBDE3}"/>
              </a:ext>
            </a:extLst>
          </xdr:cNvPr>
          <xdr:cNvSpPr txBox="1"/>
        </xdr:nvSpPr>
        <xdr:spPr>
          <a:xfrm>
            <a:off x="8134465" y="3511010"/>
            <a:ext cx="1764692" cy="5523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600"/>
              </a:lnSpc>
            </a:pPr>
            <a:r>
              <a:rPr kumimoji="1" lang="ja-JP" altLang="en-US" sz="1400">
                <a:solidFill>
                  <a:srgbClr val="0070C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該当するものを選ぶ</a:t>
            </a:r>
          </a:p>
        </xdr:txBody>
      </xdr:sp>
    </xdr:grpSp>
    <xdr:clientData/>
  </xdr:twoCellAnchor>
  <xdr:twoCellAnchor>
    <xdr:from>
      <xdr:col>4</xdr:col>
      <xdr:colOff>311784</xdr:colOff>
      <xdr:row>55</xdr:row>
      <xdr:rowOff>351473</xdr:rowOff>
    </xdr:from>
    <xdr:to>
      <xdr:col>7</xdr:col>
      <xdr:colOff>210186</xdr:colOff>
      <xdr:row>58</xdr:row>
      <xdr:rowOff>99059</xdr:rowOff>
    </xdr:to>
    <xdr:grpSp>
      <xdr:nvGrpSpPr>
        <xdr:cNvPr id="78" name="グループ化 5">
          <a:extLst>
            <a:ext uri="{FF2B5EF4-FFF2-40B4-BE49-F238E27FC236}">
              <a16:creationId xmlns:a16="http://schemas.microsoft.com/office/drawing/2014/main" id="{80D7C7FA-C2A2-4D88-841C-67E2F6EAE39C}"/>
            </a:ext>
          </a:extLst>
        </xdr:cNvPr>
        <xdr:cNvGrpSpPr>
          <a:grpSpLocks/>
        </xdr:cNvGrpSpPr>
      </xdr:nvGrpSpPr>
      <xdr:grpSpPr bwMode="auto">
        <a:xfrm>
          <a:off x="3289934" y="20817523"/>
          <a:ext cx="3308352" cy="814386"/>
          <a:chOff x="5170460" y="2401711"/>
          <a:chExt cx="1917699" cy="1114408"/>
        </a:xfrm>
      </xdr:grpSpPr>
      <xdr:sp macro="" textlink="">
        <xdr:nvSpPr>
          <xdr:cNvPr id="79" name="四角形吹き出し 21">
            <a:extLst>
              <a:ext uri="{FF2B5EF4-FFF2-40B4-BE49-F238E27FC236}">
                <a16:creationId xmlns:a16="http://schemas.microsoft.com/office/drawing/2014/main" id="{F785D74C-4125-83D4-8B08-8C152C5A2628}"/>
              </a:ext>
            </a:extLst>
          </xdr:cNvPr>
          <xdr:cNvSpPr/>
        </xdr:nvSpPr>
        <xdr:spPr>
          <a:xfrm>
            <a:off x="5170460" y="2401711"/>
            <a:ext cx="1917699" cy="908760"/>
          </a:xfrm>
          <a:prstGeom prst="wedgeRectCallout">
            <a:avLst>
              <a:gd name="adj1" fmla="val -70644"/>
              <a:gd name="adj2" fmla="val 64762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80" name="テキスト ボックス 79">
            <a:extLst>
              <a:ext uri="{FF2B5EF4-FFF2-40B4-BE49-F238E27FC236}">
                <a16:creationId xmlns:a16="http://schemas.microsoft.com/office/drawing/2014/main" id="{0A6CF83E-A95C-3B25-2A09-9EC894FE8461}"/>
              </a:ext>
            </a:extLst>
          </xdr:cNvPr>
          <xdr:cNvSpPr txBox="1"/>
        </xdr:nvSpPr>
        <xdr:spPr>
          <a:xfrm>
            <a:off x="5195132" y="2549991"/>
            <a:ext cx="1855876" cy="96612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600"/>
              </a:lnSpc>
            </a:pPr>
            <a:r>
              <a:rPr kumimoji="1" lang="ja-JP" altLang="en-US" sz="1400">
                <a:solidFill>
                  <a:srgbClr val="0070C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該当する番号を選択。</a:t>
            </a:r>
            <a:endParaRPr kumimoji="1" lang="en-US" altLang="ja-JP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>
              <a:lnSpc>
                <a:spcPts val="1600"/>
              </a:lnSpc>
            </a:pPr>
            <a:r>
              <a:rPr kumimoji="1" lang="ja-JP" altLang="en-US" sz="1400">
                <a:solidFill>
                  <a:srgbClr val="0070C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”その他”の場合は記載をお願いします。</a:t>
            </a:r>
          </a:p>
        </xdr:txBody>
      </xdr:sp>
    </xdr:grpSp>
    <xdr:clientData/>
  </xdr:twoCellAnchor>
  <xdr:twoCellAnchor>
    <xdr:from>
      <xdr:col>4</xdr:col>
      <xdr:colOff>133350</xdr:colOff>
      <xdr:row>12</xdr:row>
      <xdr:rowOff>133351</xdr:rowOff>
    </xdr:from>
    <xdr:to>
      <xdr:col>5</xdr:col>
      <xdr:colOff>1076325</xdr:colOff>
      <xdr:row>13</xdr:row>
      <xdr:rowOff>85726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AC1F0FBE-93F0-4E42-A350-74CBAF81407D}"/>
            </a:ext>
          </a:extLst>
        </xdr:cNvPr>
        <xdr:cNvSpPr txBox="1"/>
      </xdr:nvSpPr>
      <xdr:spPr bwMode="auto">
        <a:xfrm>
          <a:off x="3110865" y="4930141"/>
          <a:ext cx="2082165" cy="310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r>
            <a:rPr kumimoji="1" lang="ja-JP" altLang="en-US" sz="14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該当するものを選ぶ</a:t>
          </a:r>
        </a:p>
      </xdr:txBody>
    </xdr:sp>
    <xdr:clientData/>
  </xdr:twoCellAnchor>
  <xdr:twoCellAnchor editAs="oneCell">
    <xdr:from>
      <xdr:col>5</xdr:col>
      <xdr:colOff>114300</xdr:colOff>
      <xdr:row>20</xdr:row>
      <xdr:rowOff>0</xdr:rowOff>
    </xdr:from>
    <xdr:to>
      <xdr:col>5</xdr:col>
      <xdr:colOff>134620</xdr:colOff>
      <xdr:row>20</xdr:row>
      <xdr:rowOff>20320</xdr:rowOff>
    </xdr:to>
    <xdr:pic>
      <xdr:nvPicPr>
        <xdr:cNvPr id="82" name="SpinButton1">
          <a:extLst>
            <a:ext uri="{FF2B5EF4-FFF2-40B4-BE49-F238E27FC236}">
              <a16:creationId xmlns:a16="http://schemas.microsoft.com/office/drawing/2014/main" id="{CAB02A88-34E5-4EDB-B090-13BA5AF0C6F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7115175"/>
          <a:ext cx="20320" cy="20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T103"/>
  <sheetViews>
    <sheetView showGridLines="0" tabSelected="1" showRuler="0" view="pageBreakPreview" zoomScale="80" zoomScaleNormal="80" zoomScaleSheetLayoutView="80" zoomScalePageLayoutView="70" workbookViewId="0">
      <selection activeCell="C16" sqref="C16:K16"/>
    </sheetView>
  </sheetViews>
  <sheetFormatPr defaultRowHeight="14" x14ac:dyDescent="0.2"/>
  <cols>
    <col min="1" max="1" width="1" style="1" customWidth="1"/>
    <col min="2" max="2" width="5.08203125" style="139" customWidth="1"/>
    <col min="3" max="3" width="17.58203125" style="139" customWidth="1"/>
    <col min="4" max="4" width="15.4140625" style="139" customWidth="1"/>
    <col min="5" max="10" width="14.9140625" style="139" customWidth="1"/>
    <col min="11" max="11" width="11.4140625" style="139" customWidth="1"/>
    <col min="12" max="12" width="24.5" style="1" customWidth="1"/>
    <col min="13" max="13" width="8.1640625" style="1" customWidth="1"/>
    <col min="14" max="16" width="8.83203125" customWidth="1"/>
    <col min="21" max="23" width="8.83203125" customWidth="1"/>
  </cols>
  <sheetData>
    <row r="1" spans="1:13" s="9" customFormat="1" ht="37.25" customHeight="1" x14ac:dyDescent="0.2">
      <c r="A1" s="8"/>
      <c r="B1" s="398" t="s">
        <v>36</v>
      </c>
      <c r="C1" s="399"/>
      <c r="D1" s="399"/>
      <c r="E1" s="399"/>
      <c r="F1" s="399"/>
      <c r="G1" s="399"/>
      <c r="H1" s="399"/>
      <c r="I1" s="399"/>
      <c r="J1" s="399"/>
      <c r="K1" s="400"/>
      <c r="M1" s="8"/>
    </row>
    <row r="2" spans="1:13" x14ac:dyDescent="0.2">
      <c r="B2" s="400"/>
      <c r="C2" s="400"/>
      <c r="D2" s="400"/>
      <c r="E2" s="400"/>
      <c r="F2" s="400"/>
      <c r="G2" s="400"/>
      <c r="H2" s="400"/>
      <c r="I2" s="400"/>
      <c r="J2" s="400"/>
      <c r="L2"/>
    </row>
    <row r="3" spans="1:13" s="7" customFormat="1" ht="30" customHeight="1" x14ac:dyDescent="0.2">
      <c r="A3" s="6"/>
      <c r="B3" s="165"/>
      <c r="C3" s="165" t="s">
        <v>18</v>
      </c>
      <c r="D3" s="165"/>
      <c r="E3" s="165"/>
      <c r="F3" s="165"/>
      <c r="G3" s="165"/>
      <c r="H3" s="165"/>
      <c r="I3" s="165"/>
      <c r="J3" s="165"/>
      <c r="K3" s="165"/>
      <c r="M3" s="6"/>
    </row>
    <row r="4" spans="1:13" s="7" customFormat="1" ht="30" customHeight="1" x14ac:dyDescent="0.2">
      <c r="A4" s="6"/>
      <c r="B4" s="165"/>
      <c r="C4" s="165" t="s">
        <v>5</v>
      </c>
      <c r="D4" s="165"/>
      <c r="E4" s="165"/>
      <c r="F4" s="165"/>
      <c r="G4" s="165"/>
      <c r="H4" s="165"/>
      <c r="I4" s="165"/>
      <c r="J4" s="165"/>
      <c r="K4" s="165"/>
      <c r="M4" s="6"/>
    </row>
    <row r="5" spans="1:13" s="4" customFormat="1" ht="27.75" customHeight="1" x14ac:dyDescent="0.2">
      <c r="B5" s="166" t="s">
        <v>8</v>
      </c>
      <c r="C5" s="166"/>
      <c r="D5" s="166"/>
      <c r="E5" s="166"/>
      <c r="F5" s="166"/>
      <c r="G5" s="166"/>
      <c r="H5" s="166"/>
      <c r="I5" s="166"/>
      <c r="J5" s="166"/>
      <c r="K5" s="166"/>
      <c r="M5" s="5"/>
    </row>
    <row r="6" spans="1:13" s="11" customFormat="1" ht="29.25" customHeight="1" thickBot="1" x14ac:dyDescent="0.25">
      <c r="A6" s="10"/>
      <c r="B6" s="167"/>
      <c r="C6" s="168" t="s">
        <v>91</v>
      </c>
      <c r="D6" s="168"/>
      <c r="E6" s="169"/>
      <c r="F6" s="170"/>
      <c r="G6" s="170"/>
      <c r="H6" s="170"/>
      <c r="I6" s="170"/>
      <c r="J6" s="170"/>
      <c r="K6" s="170"/>
      <c r="M6" s="10"/>
    </row>
    <row r="7" spans="1:13" s="3" customFormat="1" ht="43.5" customHeight="1" thickBot="1" x14ac:dyDescent="0.25">
      <c r="A7" s="2"/>
      <c r="B7" s="171"/>
      <c r="C7" s="172" t="s">
        <v>89</v>
      </c>
      <c r="D7" s="491"/>
      <c r="E7" s="492"/>
      <c r="F7" s="172" t="s">
        <v>90</v>
      </c>
      <c r="G7" s="493"/>
      <c r="H7" s="494"/>
      <c r="I7" s="494"/>
      <c r="J7" s="494"/>
      <c r="K7" s="495"/>
      <c r="M7" s="2"/>
    </row>
    <row r="8" spans="1:13" s="11" customFormat="1" ht="29.25" customHeight="1" thickBot="1" x14ac:dyDescent="0.25">
      <c r="A8" s="10"/>
      <c r="B8" s="167"/>
      <c r="C8" s="470" t="s">
        <v>9</v>
      </c>
      <c r="D8" s="470"/>
      <c r="E8" s="174"/>
      <c r="F8" s="175"/>
      <c r="G8" s="176"/>
      <c r="H8" s="177"/>
      <c r="I8" s="178"/>
      <c r="J8" s="178"/>
      <c r="K8" s="179"/>
      <c r="M8" s="10"/>
    </row>
    <row r="9" spans="1:13" s="3" customFormat="1" ht="43.5" customHeight="1" thickBot="1" x14ac:dyDescent="0.25">
      <c r="A9" s="2"/>
      <c r="B9" s="171"/>
      <c r="C9" s="180" t="s">
        <v>0</v>
      </c>
      <c r="D9" s="181"/>
      <c r="E9" s="182" t="s">
        <v>114</v>
      </c>
      <c r="F9" s="477"/>
      <c r="G9" s="478"/>
      <c r="H9" s="183" t="s">
        <v>93</v>
      </c>
      <c r="I9" s="475"/>
      <c r="J9" s="476"/>
      <c r="K9" s="184" t="s">
        <v>1</v>
      </c>
      <c r="M9" s="40"/>
    </row>
    <row r="10" spans="1:13" s="11" customFormat="1" ht="29.25" customHeight="1" thickBot="1" x14ac:dyDescent="0.25">
      <c r="A10" s="10"/>
      <c r="B10" s="167"/>
      <c r="C10" s="185" t="s">
        <v>10</v>
      </c>
      <c r="D10" s="173"/>
      <c r="E10" s="186"/>
      <c r="F10" s="187"/>
      <c r="G10" s="186"/>
      <c r="H10" s="481"/>
      <c r="I10" s="481"/>
      <c r="J10" s="481"/>
      <c r="K10" s="482"/>
      <c r="M10" s="41"/>
    </row>
    <row r="11" spans="1:13" s="3" customFormat="1" ht="33" customHeight="1" thickBot="1" x14ac:dyDescent="0.25">
      <c r="A11" s="2"/>
      <c r="B11" s="171"/>
      <c r="C11" s="430" t="s">
        <v>96</v>
      </c>
      <c r="D11" s="188" t="s">
        <v>95</v>
      </c>
      <c r="E11" s="189"/>
      <c r="F11" s="190"/>
      <c r="G11" s="430" t="s">
        <v>22</v>
      </c>
      <c r="H11" s="191" t="s">
        <v>11</v>
      </c>
      <c r="I11" s="483"/>
      <c r="J11" s="484"/>
      <c r="K11" s="192"/>
      <c r="M11" s="2"/>
    </row>
    <row r="12" spans="1:13" s="3" customFormat="1" ht="33" customHeight="1" thickBot="1" x14ac:dyDescent="0.25">
      <c r="A12" s="2"/>
      <c r="B12" s="171"/>
      <c r="C12" s="431"/>
      <c r="D12" s="194" t="s">
        <v>94</v>
      </c>
      <c r="E12" s="189"/>
      <c r="F12" s="195"/>
      <c r="G12" s="431"/>
      <c r="H12" s="196" t="s">
        <v>12</v>
      </c>
      <c r="I12" s="479"/>
      <c r="J12" s="480"/>
      <c r="K12" s="197" t="s">
        <v>6</v>
      </c>
      <c r="M12" s="2"/>
    </row>
    <row r="13" spans="1:13" s="3" customFormat="1" ht="27.75" customHeight="1" x14ac:dyDescent="0.2">
      <c r="A13" s="2"/>
      <c r="B13" s="171"/>
      <c r="C13" s="198"/>
      <c r="D13" s="199"/>
      <c r="E13" s="200"/>
      <c r="F13" s="201"/>
      <c r="G13" s="201"/>
      <c r="H13" s="201"/>
      <c r="I13" s="201"/>
      <c r="J13" s="201"/>
      <c r="K13" s="201"/>
      <c r="M13" s="2"/>
    </row>
    <row r="14" spans="1:13" s="4" customFormat="1" ht="27.75" customHeight="1" x14ac:dyDescent="0.2">
      <c r="B14" s="166" t="s">
        <v>35</v>
      </c>
      <c r="C14" s="202"/>
      <c r="D14" s="202"/>
      <c r="E14" s="202"/>
      <c r="F14" s="202"/>
      <c r="G14" s="202"/>
      <c r="H14" s="202"/>
      <c r="I14" s="202"/>
      <c r="J14" s="202"/>
      <c r="K14" s="202"/>
      <c r="M14" s="5"/>
    </row>
    <row r="15" spans="1:13" ht="20.399999999999999" customHeight="1" x14ac:dyDescent="0.2">
      <c r="B15" s="203"/>
      <c r="C15" s="473" t="s">
        <v>85</v>
      </c>
      <c r="D15" s="473"/>
      <c r="E15" s="473"/>
      <c r="F15" s="473"/>
      <c r="G15" s="473"/>
      <c r="H15" s="473"/>
      <c r="I15" s="473"/>
      <c r="J15" s="473"/>
      <c r="K15" s="473"/>
      <c r="L15"/>
    </row>
    <row r="16" spans="1:13" ht="20.399999999999999" customHeight="1" x14ac:dyDescent="0.2">
      <c r="B16" s="203"/>
      <c r="C16" s="474" t="s">
        <v>30</v>
      </c>
      <c r="D16" s="474"/>
      <c r="E16" s="474"/>
      <c r="F16" s="474"/>
      <c r="G16" s="474"/>
      <c r="H16" s="474"/>
      <c r="I16" s="474"/>
      <c r="J16" s="474"/>
      <c r="K16" s="474"/>
      <c r="L16"/>
    </row>
    <row r="17" spans="1:20" ht="20.399999999999999" customHeight="1" x14ac:dyDescent="0.2">
      <c r="B17" s="203"/>
      <c r="C17" s="474" t="s">
        <v>31</v>
      </c>
      <c r="D17" s="474"/>
      <c r="E17" s="474"/>
      <c r="F17" s="474"/>
      <c r="G17" s="474"/>
      <c r="H17" s="474"/>
      <c r="I17" s="474"/>
      <c r="J17" s="474"/>
      <c r="K17" s="474"/>
      <c r="L17"/>
    </row>
    <row r="18" spans="1:20" s="4" customFormat="1" ht="27.75" customHeight="1" x14ac:dyDescent="0.2">
      <c r="B18" s="166"/>
      <c r="C18" s="202"/>
      <c r="D18" s="202"/>
      <c r="E18" s="202"/>
      <c r="F18" s="202"/>
      <c r="G18" s="202"/>
      <c r="H18" s="202"/>
      <c r="I18" s="202"/>
      <c r="J18" s="202"/>
      <c r="K18" s="202"/>
      <c r="M18" s="5"/>
    </row>
    <row r="19" spans="1:20" s="35" customFormat="1" ht="27.75" customHeight="1" x14ac:dyDescent="0.2">
      <c r="A19" s="34"/>
      <c r="B19" s="185" t="s">
        <v>20</v>
      </c>
      <c r="C19" s="204"/>
      <c r="D19" s="204"/>
      <c r="E19" s="204"/>
      <c r="F19" s="204"/>
      <c r="G19" s="204"/>
      <c r="H19" s="204"/>
      <c r="I19" s="204"/>
      <c r="J19" s="204"/>
      <c r="K19" s="204"/>
      <c r="M19" s="11">
        <v>1</v>
      </c>
      <c r="N19" s="2" t="s">
        <v>83</v>
      </c>
      <c r="O19" s="3"/>
      <c r="P19" s="11"/>
      <c r="Q19" s="11"/>
      <c r="R19" s="11"/>
      <c r="S19" s="11"/>
      <c r="T19" s="11"/>
    </row>
    <row r="20" spans="1:20" s="37" customFormat="1" ht="11" customHeight="1" x14ac:dyDescent="0.2">
      <c r="A20" s="36"/>
      <c r="B20" s="205"/>
      <c r="C20" s="206"/>
      <c r="D20" s="207"/>
      <c r="E20" s="207"/>
      <c r="F20" s="208"/>
      <c r="G20" s="209"/>
      <c r="H20" s="210"/>
      <c r="I20" s="211"/>
      <c r="J20" s="211"/>
      <c r="K20" s="206"/>
      <c r="M20" s="3"/>
      <c r="N20" s="3"/>
      <c r="O20" s="3"/>
      <c r="P20" s="3"/>
      <c r="Q20" s="3"/>
      <c r="R20" s="3"/>
      <c r="S20" s="3"/>
      <c r="T20" s="3"/>
    </row>
    <row r="21" spans="1:20" s="37" customFormat="1" ht="30" customHeight="1" x14ac:dyDescent="0.2">
      <c r="A21" s="36"/>
      <c r="B21" s="205"/>
      <c r="C21" s="471" t="s">
        <v>13</v>
      </c>
      <c r="D21" s="472"/>
      <c r="E21" s="488"/>
      <c r="F21" s="489"/>
      <c r="G21" s="490"/>
      <c r="H21" s="485" t="s">
        <v>88</v>
      </c>
      <c r="I21" s="472"/>
      <c r="J21" s="486"/>
      <c r="K21" s="487"/>
      <c r="M21" s="3">
        <v>2</v>
      </c>
      <c r="N21" s="3" t="s">
        <v>84</v>
      </c>
      <c r="O21" s="3"/>
      <c r="P21" s="3"/>
      <c r="Q21" s="3"/>
      <c r="R21" s="3"/>
      <c r="S21" s="3"/>
      <c r="T21" s="3"/>
    </row>
    <row r="22" spans="1:20" s="3" customFormat="1" ht="30" customHeight="1" x14ac:dyDescent="0.2">
      <c r="A22" s="2"/>
      <c r="B22" s="212"/>
      <c r="C22" s="471" t="s">
        <v>87</v>
      </c>
      <c r="D22" s="472"/>
      <c r="E22" s="496"/>
      <c r="F22" s="497"/>
      <c r="G22" s="498"/>
      <c r="H22" s="485" t="s">
        <v>86</v>
      </c>
      <c r="I22" s="472"/>
      <c r="J22" s="496"/>
      <c r="K22" s="499"/>
    </row>
    <row r="23" spans="1:20" s="35" customFormat="1" ht="27.75" customHeight="1" x14ac:dyDescent="0.2">
      <c r="A23" s="34"/>
      <c r="B23" s="185" t="s">
        <v>21</v>
      </c>
      <c r="C23" s="204"/>
      <c r="D23" s="204"/>
      <c r="E23" s="213" t="s">
        <v>98</v>
      </c>
      <c r="F23" s="204"/>
      <c r="G23" s="204"/>
      <c r="H23" s="214"/>
      <c r="I23" s="204"/>
      <c r="J23" s="204"/>
      <c r="K23" s="204"/>
      <c r="M23" s="11"/>
      <c r="N23" s="11"/>
      <c r="O23" s="11"/>
      <c r="P23" s="11"/>
      <c r="Q23" s="11"/>
      <c r="R23" s="11"/>
      <c r="S23" s="11"/>
      <c r="T23" s="11"/>
    </row>
    <row r="24" spans="1:20" s="35" customFormat="1" ht="24" customHeight="1" thickBot="1" x14ac:dyDescent="0.25">
      <c r="A24" s="34"/>
      <c r="B24" s="185"/>
      <c r="C24" s="215"/>
      <c r="D24" s="216"/>
      <c r="E24" s="449" t="s">
        <v>15</v>
      </c>
      <c r="F24" s="427"/>
      <c r="G24" s="432"/>
      <c r="H24" s="433"/>
      <c r="I24" s="450"/>
      <c r="J24" s="451"/>
      <c r="K24" s="204"/>
      <c r="M24" s="11"/>
      <c r="N24" s="11"/>
      <c r="O24" s="11"/>
      <c r="P24" s="11"/>
      <c r="Q24" s="11"/>
      <c r="R24" s="11"/>
      <c r="S24" s="11"/>
      <c r="T24" s="11"/>
    </row>
    <row r="25" spans="1:20" s="37" customFormat="1" ht="25.25" customHeight="1" x14ac:dyDescent="0.2">
      <c r="A25" s="36"/>
      <c r="B25" s="206"/>
      <c r="C25" s="456" t="s">
        <v>19</v>
      </c>
      <c r="D25" s="457"/>
      <c r="E25" s="458"/>
      <c r="F25" s="459"/>
      <c r="G25" s="460"/>
      <c r="H25" s="461"/>
      <c r="I25" s="462"/>
      <c r="J25" s="461"/>
      <c r="K25" s="206"/>
      <c r="M25" s="3"/>
      <c r="N25" s="3"/>
      <c r="O25" s="3"/>
      <c r="P25" s="3"/>
      <c r="Q25" s="3"/>
      <c r="R25" s="3"/>
      <c r="S25" s="3"/>
      <c r="T25" s="3"/>
    </row>
    <row r="26" spans="1:20" s="37" customFormat="1" ht="25.25" customHeight="1" x14ac:dyDescent="0.2">
      <c r="A26" s="36"/>
      <c r="B26" s="206"/>
      <c r="C26" s="456" t="s">
        <v>16</v>
      </c>
      <c r="D26" s="457"/>
      <c r="E26" s="434"/>
      <c r="F26" s="435"/>
      <c r="G26" s="516"/>
      <c r="H26" s="439"/>
      <c r="I26" s="438"/>
      <c r="J26" s="439"/>
      <c r="K26" s="206"/>
      <c r="M26" s="3"/>
      <c r="N26" s="3"/>
      <c r="O26" s="3"/>
      <c r="P26" s="3"/>
      <c r="Q26" s="3"/>
      <c r="R26" s="3"/>
      <c r="S26" s="3"/>
      <c r="T26" s="3"/>
    </row>
    <row r="27" spans="1:20" s="3" customFormat="1" ht="25.25" customHeight="1" x14ac:dyDescent="0.2">
      <c r="A27" s="2"/>
      <c r="B27" s="212"/>
      <c r="C27" s="463" t="s">
        <v>17</v>
      </c>
      <c r="D27" s="464"/>
      <c r="E27" s="436"/>
      <c r="F27" s="437"/>
      <c r="G27" s="466"/>
      <c r="H27" s="441"/>
      <c r="I27" s="440"/>
      <c r="J27" s="441"/>
      <c r="K27" s="201"/>
    </row>
    <row r="28" spans="1:20" s="3" customFormat="1" ht="25.25" customHeight="1" x14ac:dyDescent="0.2">
      <c r="A28" s="2"/>
      <c r="B28" s="212"/>
      <c r="C28" s="463" t="s">
        <v>23</v>
      </c>
      <c r="D28" s="464"/>
      <c r="E28" s="436"/>
      <c r="F28" s="437"/>
      <c r="G28" s="466"/>
      <c r="H28" s="441"/>
      <c r="I28" s="440"/>
      <c r="J28" s="441"/>
      <c r="K28" s="201"/>
    </row>
    <row r="29" spans="1:20" s="3" customFormat="1" ht="20.399999999999999" customHeight="1" x14ac:dyDescent="0.2">
      <c r="A29" s="2"/>
      <c r="B29" s="212"/>
      <c r="C29" s="217" t="s">
        <v>25</v>
      </c>
      <c r="D29" s="218" t="s">
        <v>24</v>
      </c>
      <c r="E29" s="502"/>
      <c r="F29" s="514"/>
      <c r="G29" s="467"/>
      <c r="H29" s="443"/>
      <c r="I29" s="442"/>
      <c r="J29" s="443"/>
      <c r="K29" s="201"/>
    </row>
    <row r="30" spans="1:20" s="3" customFormat="1" ht="20.399999999999999" customHeight="1" x14ac:dyDescent="0.2">
      <c r="A30" s="2"/>
      <c r="B30" s="212"/>
      <c r="C30" s="219" t="s">
        <v>26</v>
      </c>
      <c r="D30" s="220" t="s">
        <v>27</v>
      </c>
      <c r="E30" s="517"/>
      <c r="F30" s="518"/>
      <c r="G30" s="467"/>
      <c r="H30" s="443"/>
      <c r="I30" s="442"/>
      <c r="J30" s="443"/>
      <c r="K30" s="201"/>
    </row>
    <row r="31" spans="1:20" s="3" customFormat="1" ht="20.399999999999999" customHeight="1" x14ac:dyDescent="0.2">
      <c r="A31" s="2"/>
      <c r="B31" s="212"/>
      <c r="C31" s="217" t="s">
        <v>28</v>
      </c>
      <c r="D31" s="218" t="s">
        <v>29</v>
      </c>
      <c r="E31" s="502"/>
      <c r="F31" s="514"/>
      <c r="G31" s="467"/>
      <c r="H31" s="443"/>
      <c r="I31" s="442"/>
      <c r="J31" s="443"/>
      <c r="K31" s="201"/>
    </row>
    <row r="32" spans="1:20" s="3" customFormat="1" ht="20.399999999999999" customHeight="1" thickBot="1" x14ac:dyDescent="0.25">
      <c r="A32" s="2"/>
      <c r="B32" s="212"/>
      <c r="C32" s="219" t="s">
        <v>26</v>
      </c>
      <c r="D32" s="220" t="s">
        <v>27</v>
      </c>
      <c r="E32" s="503"/>
      <c r="F32" s="515"/>
      <c r="G32" s="467"/>
      <c r="H32" s="443"/>
      <c r="I32" s="442"/>
      <c r="J32" s="443"/>
      <c r="K32" s="201"/>
    </row>
    <row r="33" spans="1:20" s="3" customFormat="1" ht="3.65" customHeight="1" thickBot="1" x14ac:dyDescent="0.25">
      <c r="A33" s="2"/>
      <c r="B33" s="212"/>
      <c r="C33" s="205"/>
      <c r="D33" s="204"/>
      <c r="E33" s="221"/>
      <c r="F33" s="221"/>
      <c r="G33" s="222"/>
      <c r="H33" s="222"/>
      <c r="I33" s="222"/>
      <c r="J33" s="222"/>
      <c r="K33" s="201"/>
    </row>
    <row r="34" spans="1:20" s="37" customFormat="1" ht="21.65" customHeight="1" x14ac:dyDescent="0.2">
      <c r="A34" s="36"/>
      <c r="B34" s="206"/>
      <c r="C34" s="223" t="s">
        <v>2</v>
      </c>
      <c r="D34" s="512" t="s">
        <v>4</v>
      </c>
      <c r="E34" s="444" t="s">
        <v>14</v>
      </c>
      <c r="F34" s="409" t="s">
        <v>3</v>
      </c>
      <c r="G34" s="444"/>
      <c r="H34" s="409"/>
      <c r="I34" s="444"/>
      <c r="J34" s="409"/>
      <c r="K34" s="224"/>
      <c r="M34" s="3"/>
      <c r="N34" s="3"/>
      <c r="O34" s="3"/>
      <c r="P34" s="3"/>
      <c r="Q34" s="3"/>
      <c r="R34" s="3"/>
      <c r="S34" s="3"/>
      <c r="T34" s="3"/>
    </row>
    <row r="35" spans="1:20" s="37" customFormat="1" ht="21.65" customHeight="1" thickBot="1" x14ac:dyDescent="0.25">
      <c r="A35" s="36"/>
      <c r="B35" s="206"/>
      <c r="C35" s="225" t="s">
        <v>32</v>
      </c>
      <c r="D35" s="513"/>
      <c r="E35" s="465"/>
      <c r="F35" s="410"/>
      <c r="G35" s="445"/>
      <c r="H35" s="410"/>
      <c r="I35" s="445"/>
      <c r="J35" s="410"/>
      <c r="K35" s="224"/>
      <c r="M35" s="3"/>
      <c r="N35" s="3"/>
      <c r="O35" s="3"/>
      <c r="P35" s="3"/>
      <c r="Q35" s="3"/>
      <c r="R35" s="3"/>
      <c r="S35" s="3"/>
      <c r="T35" s="3"/>
    </row>
    <row r="36" spans="1:20" s="37" customFormat="1" ht="33" customHeight="1" x14ac:dyDescent="0.2">
      <c r="A36" s="36"/>
      <c r="B36" s="206"/>
      <c r="C36" s="226">
        <v>10</v>
      </c>
      <c r="D36" s="227"/>
      <c r="E36" s="228"/>
      <c r="F36" s="229"/>
      <c r="G36" s="230"/>
      <c r="H36" s="231"/>
      <c r="I36" s="230"/>
      <c r="J36" s="231"/>
      <c r="K36" s="452"/>
      <c r="M36" s="3"/>
      <c r="N36" s="3"/>
      <c r="O36" s="3"/>
      <c r="P36" s="3"/>
      <c r="Q36" s="3"/>
      <c r="R36" s="3"/>
      <c r="S36" s="3"/>
      <c r="T36" s="3"/>
    </row>
    <row r="37" spans="1:20" s="37" customFormat="1" ht="33" customHeight="1" x14ac:dyDescent="0.2">
      <c r="A37" s="36"/>
      <c r="B37" s="206"/>
      <c r="C37" s="232">
        <v>100</v>
      </c>
      <c r="D37" s="233">
        <v>1</v>
      </c>
      <c r="E37" s="234"/>
      <c r="F37" s="235"/>
      <c r="G37" s="236"/>
      <c r="H37" s="237"/>
      <c r="I37" s="236"/>
      <c r="J37" s="237"/>
      <c r="K37" s="453"/>
      <c r="M37" s="3"/>
      <c r="N37" s="3"/>
      <c r="O37" s="3"/>
      <c r="P37" s="3"/>
      <c r="Q37" s="3"/>
      <c r="R37" s="3"/>
      <c r="S37" s="3"/>
      <c r="T37" s="3"/>
    </row>
    <row r="38" spans="1:20" s="37" customFormat="1" ht="33" customHeight="1" x14ac:dyDescent="0.2">
      <c r="A38" s="36"/>
      <c r="B38" s="206"/>
      <c r="C38" s="232">
        <v>1000</v>
      </c>
      <c r="D38" s="233">
        <v>1</v>
      </c>
      <c r="E38" s="234"/>
      <c r="F38" s="235"/>
      <c r="G38" s="236"/>
      <c r="H38" s="237"/>
      <c r="I38" s="236"/>
      <c r="J38" s="237"/>
      <c r="K38" s="453"/>
      <c r="M38" s="3"/>
      <c r="N38" s="3"/>
      <c r="O38" s="3"/>
      <c r="P38" s="3"/>
      <c r="Q38" s="3"/>
      <c r="R38" s="3"/>
      <c r="S38" s="3"/>
      <c r="T38" s="3"/>
    </row>
    <row r="39" spans="1:20" s="37" customFormat="1" ht="33" customHeight="1" x14ac:dyDescent="0.2">
      <c r="A39" s="36"/>
      <c r="B39" s="206"/>
      <c r="C39" s="232">
        <v>10000</v>
      </c>
      <c r="D39" s="233">
        <v>1</v>
      </c>
      <c r="E39" s="238"/>
      <c r="F39" s="239"/>
      <c r="G39" s="240"/>
      <c r="H39" s="241"/>
      <c r="I39" s="240"/>
      <c r="J39" s="241"/>
      <c r="K39" s="453"/>
      <c r="M39" s="3"/>
      <c r="N39" s="3"/>
      <c r="O39" s="3"/>
      <c r="P39" s="3"/>
      <c r="Q39" s="3"/>
      <c r="R39" s="3"/>
      <c r="S39" s="3"/>
      <c r="T39" s="3"/>
    </row>
    <row r="40" spans="1:20" s="37" customFormat="1" ht="33" customHeight="1" x14ac:dyDescent="0.2">
      <c r="A40" s="36"/>
      <c r="B40" s="206"/>
      <c r="C40" s="232">
        <v>100000</v>
      </c>
      <c r="D40" s="233">
        <v>1</v>
      </c>
      <c r="E40" s="242"/>
      <c r="F40" s="243"/>
      <c r="G40" s="244"/>
      <c r="H40" s="245"/>
      <c r="I40" s="244"/>
      <c r="J40" s="245"/>
      <c r="K40" s="453"/>
      <c r="M40" s="3"/>
      <c r="N40" s="3"/>
      <c r="O40" s="3"/>
      <c r="P40" s="3"/>
      <c r="Q40" s="3"/>
      <c r="R40" s="3"/>
      <c r="S40" s="3"/>
      <c r="T40" s="3"/>
    </row>
    <row r="41" spans="1:20" s="37" customFormat="1" ht="33" customHeight="1" x14ac:dyDescent="0.2">
      <c r="A41" s="36"/>
      <c r="B41" s="206"/>
      <c r="C41" s="232">
        <v>1000000</v>
      </c>
      <c r="D41" s="233">
        <v>1</v>
      </c>
      <c r="E41" s="242"/>
      <c r="F41" s="243"/>
      <c r="G41" s="244"/>
      <c r="H41" s="245"/>
      <c r="I41" s="244"/>
      <c r="J41" s="245"/>
      <c r="K41" s="453"/>
      <c r="M41" s="3"/>
      <c r="N41" s="3"/>
      <c r="O41" s="3"/>
      <c r="P41" s="3"/>
      <c r="Q41" s="3"/>
      <c r="R41" s="3"/>
      <c r="S41" s="3"/>
      <c r="T41" s="3"/>
    </row>
    <row r="42" spans="1:20" s="37" customFormat="1" ht="33" customHeight="1" thickBot="1" x14ac:dyDescent="0.25">
      <c r="A42" s="36"/>
      <c r="B42" s="206"/>
      <c r="C42" s="246">
        <v>10000000</v>
      </c>
      <c r="D42" s="247"/>
      <c r="E42" s="248"/>
      <c r="F42" s="249"/>
      <c r="G42" s="250"/>
      <c r="H42" s="251"/>
      <c r="I42" s="250"/>
      <c r="J42" s="251"/>
      <c r="K42" s="453"/>
      <c r="M42" s="3"/>
      <c r="N42" s="3"/>
      <c r="O42" s="3"/>
      <c r="P42" s="3"/>
      <c r="Q42" s="3"/>
      <c r="R42" s="3"/>
      <c r="S42" s="3"/>
      <c r="T42" s="3"/>
    </row>
    <row r="43" spans="1:20" s="37" customFormat="1" ht="15" customHeight="1" thickBot="1" x14ac:dyDescent="0.25">
      <c r="A43" s="36"/>
      <c r="B43" s="206"/>
      <c r="C43" s="507"/>
      <c r="D43" s="406"/>
      <c r="E43" s="508"/>
      <c r="F43" s="509"/>
      <c r="G43" s="510"/>
      <c r="H43" s="510"/>
      <c r="I43" s="510"/>
      <c r="J43" s="511"/>
      <c r="K43" s="143"/>
      <c r="M43" s="3"/>
      <c r="N43" s="3"/>
      <c r="O43" s="3"/>
      <c r="P43" s="3"/>
      <c r="Q43" s="3"/>
      <c r="R43" s="3"/>
      <c r="S43" s="3"/>
      <c r="T43" s="3"/>
    </row>
    <row r="44" spans="1:20" s="37" customFormat="1" ht="49.5" customHeight="1" thickBot="1" x14ac:dyDescent="0.25">
      <c r="A44" s="36"/>
      <c r="B44" s="206"/>
      <c r="C44" s="468" t="s">
        <v>33</v>
      </c>
      <c r="D44" s="469"/>
      <c r="E44" s="454"/>
      <c r="F44" s="455"/>
      <c r="G44" s="417">
        <f>E44</f>
        <v>0</v>
      </c>
      <c r="H44" s="418"/>
      <c r="I44" s="419" t="s">
        <v>104</v>
      </c>
      <c r="J44" s="420"/>
      <c r="K44" s="143"/>
      <c r="M44" s="3"/>
      <c r="N44" s="3"/>
      <c r="O44" s="3"/>
      <c r="P44" s="3"/>
      <c r="Q44" s="3"/>
      <c r="R44" s="3"/>
      <c r="S44" s="3"/>
      <c r="T44" s="3"/>
    </row>
    <row r="45" spans="1:20" s="37" customFormat="1" ht="57.65" customHeight="1" x14ac:dyDescent="0.2">
      <c r="A45" s="36"/>
      <c r="B45" s="206"/>
      <c r="C45" s="252"/>
      <c r="D45" s="253"/>
      <c r="E45" s="446" t="s">
        <v>82</v>
      </c>
      <c r="F45" s="447"/>
      <c r="G45" s="447"/>
      <c r="H45" s="447"/>
      <c r="I45" s="447"/>
      <c r="J45" s="448"/>
      <c r="K45" s="143"/>
      <c r="M45" s="3"/>
      <c r="N45" s="3"/>
      <c r="O45" s="3"/>
      <c r="P45" s="3"/>
      <c r="Q45" s="3"/>
      <c r="R45" s="3"/>
      <c r="S45" s="3"/>
      <c r="T45" s="3"/>
    </row>
    <row r="46" spans="1:20" s="37" customFormat="1" ht="49.25" customHeight="1" thickBot="1" x14ac:dyDescent="0.25">
      <c r="A46" s="36"/>
      <c r="B46" s="206"/>
      <c r="C46" s="500" t="s">
        <v>34</v>
      </c>
      <c r="D46" s="501"/>
      <c r="E46" s="504"/>
      <c r="F46" s="505"/>
      <c r="G46" s="505"/>
      <c r="H46" s="505"/>
      <c r="I46" s="505"/>
      <c r="J46" s="506"/>
      <c r="K46" s="254"/>
      <c r="M46" s="11"/>
      <c r="N46" s="11"/>
      <c r="O46" s="11"/>
      <c r="P46" s="11"/>
      <c r="Q46" s="11"/>
      <c r="R46" s="11"/>
      <c r="S46" s="11"/>
      <c r="T46" s="11"/>
    </row>
    <row r="47" spans="1:20" s="37" customFormat="1" ht="6" customHeight="1" x14ac:dyDescent="0.2">
      <c r="A47" s="36"/>
      <c r="B47" s="205"/>
      <c r="C47" s="255"/>
      <c r="D47" s="256"/>
      <c r="E47" s="257"/>
      <c r="F47" s="258"/>
      <c r="G47" s="257"/>
      <c r="H47" s="258"/>
      <c r="I47" s="257"/>
      <c r="J47" s="258"/>
      <c r="K47" s="206"/>
      <c r="M47" s="3"/>
      <c r="N47" s="3"/>
      <c r="O47" s="3"/>
      <c r="P47" s="3"/>
      <c r="Q47" s="3"/>
      <c r="R47" s="3"/>
      <c r="S47" s="3"/>
      <c r="T47" s="3"/>
    </row>
    <row r="48" spans="1:20" s="35" customFormat="1" ht="27.75" customHeight="1" x14ac:dyDescent="0.2">
      <c r="A48" s="34"/>
      <c r="B48" s="185" t="s">
        <v>101</v>
      </c>
      <c r="C48" s="204"/>
      <c r="D48" s="204"/>
      <c r="E48" s="213"/>
      <c r="F48" s="204"/>
      <c r="G48" s="204"/>
      <c r="H48" s="214"/>
      <c r="I48" s="204"/>
      <c r="J48" s="204"/>
      <c r="K48" s="204"/>
      <c r="M48" s="11"/>
      <c r="N48" s="11"/>
      <c r="O48" s="11"/>
      <c r="P48" s="11"/>
      <c r="Q48" s="11"/>
      <c r="R48" s="11"/>
      <c r="S48" s="11"/>
      <c r="T48" s="11"/>
    </row>
    <row r="49" spans="1:20" s="35" customFormat="1" ht="24" customHeight="1" thickBot="1" x14ac:dyDescent="0.25">
      <c r="A49" s="34"/>
      <c r="B49" s="185"/>
      <c r="C49" s="259"/>
      <c r="D49" s="260"/>
      <c r="E49" s="426" t="s">
        <v>15</v>
      </c>
      <c r="F49" s="427"/>
      <c r="G49" s="428"/>
      <c r="H49" s="429"/>
      <c r="I49" s="407"/>
      <c r="J49" s="408"/>
      <c r="K49" s="204"/>
      <c r="M49" s="3"/>
      <c r="N49" s="3"/>
      <c r="O49" s="3"/>
      <c r="P49" s="3"/>
      <c r="Q49" s="3"/>
      <c r="R49" s="3"/>
      <c r="S49" s="3"/>
      <c r="T49" s="3"/>
    </row>
    <row r="50" spans="1:20" s="37" customFormat="1" ht="50.25" customHeight="1" thickBot="1" x14ac:dyDescent="0.25">
      <c r="A50" s="36"/>
      <c r="B50" s="206"/>
      <c r="C50" s="411" t="s">
        <v>54</v>
      </c>
      <c r="D50" s="412"/>
      <c r="E50" s="421"/>
      <c r="F50" s="422"/>
      <c r="G50" s="423"/>
      <c r="H50" s="424"/>
      <c r="I50" s="424"/>
      <c r="J50" s="425"/>
      <c r="K50" s="143"/>
      <c r="M50" s="1"/>
      <c r="N50"/>
      <c r="O50"/>
      <c r="P50"/>
      <c r="Q50"/>
      <c r="R50"/>
      <c r="S50"/>
      <c r="T50"/>
    </row>
    <row r="51" spans="1:20" s="37" customFormat="1" ht="57.65" customHeight="1" thickBot="1" x14ac:dyDescent="0.25">
      <c r="A51" s="36"/>
      <c r="B51" s="206"/>
      <c r="C51" s="261"/>
      <c r="D51" s="262"/>
      <c r="E51" s="446" t="s">
        <v>81</v>
      </c>
      <c r="F51" s="447"/>
      <c r="G51" s="447"/>
      <c r="H51" s="447"/>
      <c r="I51" s="447"/>
      <c r="J51" s="448"/>
      <c r="K51" s="143"/>
      <c r="M51" s="5"/>
      <c r="N51" s="5"/>
      <c r="O51" s="4"/>
      <c r="P51" s="4"/>
      <c r="Q51" s="4"/>
      <c r="R51" s="4"/>
      <c r="S51" s="4"/>
      <c r="T51" s="4"/>
    </row>
    <row r="52" spans="1:20" s="37" customFormat="1" ht="50.25" customHeight="1" thickBot="1" x14ac:dyDescent="0.25">
      <c r="A52" s="36"/>
      <c r="B52" s="206"/>
      <c r="C52" s="403" t="s">
        <v>52</v>
      </c>
      <c r="D52" s="404"/>
      <c r="E52" s="413"/>
      <c r="F52" s="414"/>
      <c r="G52" s="415"/>
      <c r="H52" s="415"/>
      <c r="I52" s="415"/>
      <c r="J52" s="416"/>
      <c r="K52" s="143"/>
      <c r="M52" s="5"/>
      <c r="N52" s="4"/>
      <c r="O52" s="4"/>
      <c r="P52" s="4"/>
      <c r="Q52" s="4"/>
      <c r="R52" s="4"/>
      <c r="S52" s="4"/>
      <c r="T52" s="4"/>
    </row>
    <row r="53" spans="1:20" s="37" customFormat="1" ht="50.25" customHeight="1" thickBot="1" x14ac:dyDescent="0.25">
      <c r="A53" s="36"/>
      <c r="B53" s="206"/>
      <c r="C53" s="405" t="s">
        <v>53</v>
      </c>
      <c r="D53" s="406"/>
      <c r="E53" s="413"/>
      <c r="F53" s="414"/>
      <c r="G53" s="415"/>
      <c r="H53" s="415"/>
      <c r="I53" s="415"/>
      <c r="J53" s="416"/>
      <c r="K53" s="143"/>
      <c r="M53" s="5"/>
      <c r="N53" s="4"/>
      <c r="O53" s="4"/>
      <c r="P53" s="4"/>
      <c r="Q53" s="4"/>
      <c r="R53" s="4"/>
      <c r="S53" s="4"/>
      <c r="T53" s="4"/>
    </row>
    <row r="54" spans="1:20" ht="19" x14ac:dyDescent="0.2">
      <c r="L54"/>
      <c r="M54" s="5"/>
      <c r="N54" s="4"/>
      <c r="O54" s="4"/>
      <c r="P54" s="4"/>
      <c r="Q54" s="4"/>
      <c r="R54" s="4"/>
      <c r="S54" s="4"/>
      <c r="T54" s="4"/>
    </row>
    <row r="55" spans="1:20" s="38" customFormat="1" ht="28.25" customHeight="1" x14ac:dyDescent="0.2">
      <c r="B55" s="263" t="s">
        <v>37</v>
      </c>
      <c r="C55" s="263"/>
      <c r="D55" s="263"/>
      <c r="E55" s="263"/>
      <c r="F55" s="263"/>
      <c r="G55" s="263"/>
      <c r="H55" s="263"/>
      <c r="I55" s="263"/>
      <c r="J55" s="263"/>
      <c r="K55" s="263"/>
      <c r="M55" s="5"/>
      <c r="N55" s="4"/>
      <c r="O55" s="4"/>
      <c r="P55" s="4"/>
      <c r="Q55" s="4"/>
      <c r="R55" s="4"/>
      <c r="S55" s="4"/>
      <c r="T55" s="4"/>
    </row>
    <row r="56" spans="1:20" s="38" customFormat="1" ht="28.25" customHeight="1" x14ac:dyDescent="0.2">
      <c r="A56" s="39"/>
      <c r="B56" s="263" t="s">
        <v>38</v>
      </c>
      <c r="C56" s="263"/>
      <c r="D56" s="263"/>
      <c r="E56" s="263"/>
      <c r="F56" s="263"/>
      <c r="G56" s="263"/>
      <c r="H56" s="263"/>
      <c r="I56" s="263"/>
      <c r="J56" s="263"/>
      <c r="K56" s="263"/>
      <c r="M56" s="5"/>
      <c r="N56" s="4"/>
      <c r="O56" s="4"/>
      <c r="P56" s="4"/>
      <c r="Q56" s="4"/>
      <c r="R56" s="4"/>
      <c r="S56" s="4"/>
      <c r="T56" s="4"/>
    </row>
    <row r="57" spans="1:20" s="38" customFormat="1" ht="28.25" customHeight="1" x14ac:dyDescent="0.2">
      <c r="A57" s="39"/>
      <c r="B57" s="185" t="s">
        <v>55</v>
      </c>
      <c r="C57" s="185"/>
      <c r="D57" s="263"/>
      <c r="E57" s="263"/>
      <c r="F57" s="263"/>
      <c r="G57" s="263"/>
      <c r="H57" s="263"/>
      <c r="I57" s="263"/>
      <c r="J57" s="263"/>
      <c r="K57" s="263"/>
      <c r="M57" s="10"/>
      <c r="N57" s="4"/>
      <c r="O57" s="4"/>
      <c r="P57" s="4"/>
      <c r="Q57" s="4"/>
      <c r="R57" s="4"/>
      <c r="S57" s="4"/>
      <c r="T57" s="4"/>
    </row>
    <row r="58" spans="1:20" s="38" customFormat="1" ht="28.25" customHeight="1" x14ac:dyDescent="0.2">
      <c r="A58" s="39"/>
      <c r="B58" s="185"/>
      <c r="C58" s="185" t="s">
        <v>119</v>
      </c>
      <c r="D58" s="263"/>
      <c r="E58" s="263"/>
      <c r="F58" s="263"/>
      <c r="G58" s="263"/>
      <c r="H58" s="263"/>
      <c r="I58" s="263"/>
      <c r="J58" s="263"/>
      <c r="K58" s="263"/>
      <c r="M58" s="10"/>
      <c r="N58" s="4"/>
      <c r="O58" s="4"/>
      <c r="P58" s="4"/>
      <c r="Q58" s="4"/>
      <c r="R58" s="4"/>
      <c r="S58" s="4"/>
      <c r="T58" s="4"/>
    </row>
    <row r="59" spans="1:20" s="38" customFormat="1" ht="28" customHeight="1" x14ac:dyDescent="0.2">
      <c r="A59" s="39"/>
      <c r="B59" s="185"/>
      <c r="C59" s="264" t="s">
        <v>115</v>
      </c>
      <c r="D59" s="341"/>
      <c r="E59" s="265" t="s">
        <v>130</v>
      </c>
      <c r="F59" s="266"/>
      <c r="G59" s="266"/>
      <c r="H59" s="266"/>
      <c r="I59" s="266"/>
      <c r="J59" s="267"/>
      <c r="K59" s="204"/>
      <c r="M59" s="10"/>
      <c r="N59" s="4"/>
      <c r="O59" s="4"/>
      <c r="P59" s="4"/>
      <c r="Q59" s="4"/>
      <c r="R59" s="4"/>
      <c r="S59" s="4"/>
      <c r="T59" s="4"/>
    </row>
    <row r="60" spans="1:20" s="38" customFormat="1" ht="28" customHeight="1" x14ac:dyDescent="0.2">
      <c r="A60" s="39"/>
      <c r="B60" s="185"/>
      <c r="C60" s="264" t="s">
        <v>117</v>
      </c>
      <c r="D60" s="341"/>
      <c r="E60" s="265" t="s">
        <v>116</v>
      </c>
      <c r="F60" s="268"/>
      <c r="G60" s="268"/>
      <c r="H60" s="268"/>
      <c r="I60" s="268"/>
      <c r="J60" s="269"/>
      <c r="K60" s="204"/>
      <c r="M60" s="10"/>
      <c r="N60" s="4"/>
      <c r="O60" s="4"/>
      <c r="P60" s="4"/>
      <c r="Q60" s="4"/>
      <c r="R60" s="4"/>
      <c r="S60" s="4"/>
      <c r="T60" s="4"/>
    </row>
    <row r="61" spans="1:20" s="38" customFormat="1" ht="28" customHeight="1" x14ac:dyDescent="0.2">
      <c r="A61" s="39"/>
      <c r="B61" s="185"/>
      <c r="C61" s="270"/>
      <c r="D61" s="341"/>
      <c r="E61" s="265" t="s">
        <v>118</v>
      </c>
      <c r="F61" s="266"/>
      <c r="G61" s="266"/>
      <c r="H61" s="266"/>
      <c r="I61" s="266"/>
      <c r="J61" s="267"/>
      <c r="K61" s="204"/>
      <c r="M61" s="10"/>
      <c r="N61" s="4"/>
      <c r="O61" s="4"/>
      <c r="P61" s="4"/>
      <c r="Q61" s="4"/>
      <c r="R61" s="4"/>
      <c r="S61" s="4"/>
      <c r="T61" s="4"/>
    </row>
    <row r="62" spans="1:20" s="38" customFormat="1" ht="28" customHeight="1" x14ac:dyDescent="0.2">
      <c r="A62" s="39"/>
      <c r="B62" s="185"/>
      <c r="C62" s="271"/>
      <c r="D62" s="342"/>
      <c r="E62" s="272" t="s">
        <v>123</v>
      </c>
      <c r="F62" s="273"/>
      <c r="G62" s="273"/>
      <c r="H62" s="273"/>
      <c r="I62" s="273"/>
      <c r="J62" s="274"/>
      <c r="K62" s="204"/>
      <c r="M62" s="10"/>
      <c r="N62" s="4"/>
      <c r="O62" s="4"/>
      <c r="P62" s="4"/>
      <c r="Q62" s="4"/>
      <c r="R62" s="4"/>
      <c r="S62" s="4"/>
      <c r="T62" s="4"/>
    </row>
    <row r="63" spans="1:20" s="35" customFormat="1" ht="28" customHeight="1" x14ac:dyDescent="0.2">
      <c r="A63" s="34"/>
      <c r="B63" s="185"/>
      <c r="C63" s="275" t="s">
        <v>121</v>
      </c>
      <c r="D63" s="343"/>
      <c r="E63" s="276" t="s">
        <v>122</v>
      </c>
      <c r="F63" s="277"/>
      <c r="G63" s="277"/>
      <c r="H63" s="277"/>
      <c r="I63" s="277"/>
      <c r="J63" s="278"/>
      <c r="K63" s="204"/>
      <c r="M63" s="43" t="str">
        <f>IF(E63="●","２","　")</f>
        <v>　</v>
      </c>
      <c r="N63" s="3"/>
      <c r="O63" s="11"/>
      <c r="P63" s="11"/>
      <c r="Q63" s="11"/>
      <c r="R63" s="11"/>
      <c r="S63" s="11"/>
      <c r="T63" s="4"/>
    </row>
    <row r="64" spans="1:20" s="35" customFormat="1" ht="28" customHeight="1" x14ac:dyDescent="0.2">
      <c r="A64" s="34"/>
      <c r="B64" s="185"/>
      <c r="C64" s="279"/>
      <c r="D64" s="384" t="s">
        <v>124</v>
      </c>
      <c r="E64" s="385"/>
      <c r="F64" s="385"/>
      <c r="G64" s="385"/>
      <c r="H64" s="385"/>
      <c r="I64" s="206"/>
      <c r="J64" s="280"/>
      <c r="K64" s="204"/>
      <c r="M64" s="43"/>
      <c r="N64" s="3"/>
      <c r="O64" s="11"/>
      <c r="P64" s="11"/>
      <c r="Q64" s="11"/>
      <c r="R64" s="11"/>
      <c r="S64" s="11"/>
      <c r="T64" s="4"/>
    </row>
    <row r="65" spans="1:20" s="35" customFormat="1" ht="28" customHeight="1" x14ac:dyDescent="0.2">
      <c r="A65" s="34"/>
      <c r="B65" s="185"/>
      <c r="C65" s="279"/>
      <c r="D65" s="281"/>
      <c r="E65" s="282" t="s">
        <v>125</v>
      </c>
      <c r="F65" s="283"/>
      <c r="G65" s="283"/>
      <c r="H65" s="283"/>
      <c r="I65" s="283"/>
      <c r="J65" s="284"/>
      <c r="K65" s="204"/>
      <c r="M65" s="43"/>
      <c r="N65" s="3"/>
      <c r="O65" s="11"/>
      <c r="P65" s="11"/>
      <c r="Q65" s="11"/>
      <c r="R65" s="11"/>
      <c r="S65" s="11"/>
      <c r="T65" s="4"/>
    </row>
    <row r="66" spans="1:20" s="35" customFormat="1" ht="28" customHeight="1" x14ac:dyDescent="0.2">
      <c r="A66" s="34"/>
      <c r="B66" s="185"/>
      <c r="C66" s="279"/>
      <c r="D66" s="285"/>
      <c r="E66" s="286" t="s">
        <v>126</v>
      </c>
      <c r="F66" s="287"/>
      <c r="G66" s="287"/>
      <c r="H66" s="287"/>
      <c r="I66" s="287"/>
      <c r="J66" s="288"/>
      <c r="K66" s="204"/>
      <c r="M66" s="43"/>
      <c r="N66" s="3"/>
      <c r="O66" s="11"/>
      <c r="P66" s="11"/>
      <c r="Q66" s="11"/>
      <c r="R66" s="11"/>
      <c r="S66" s="11"/>
      <c r="T66" s="4"/>
    </row>
    <row r="67" spans="1:20" s="35" customFormat="1" ht="28" customHeight="1" x14ac:dyDescent="0.2">
      <c r="A67" s="34"/>
      <c r="B67" s="185"/>
      <c r="C67" s="279"/>
      <c r="D67" s="384" t="s">
        <v>127</v>
      </c>
      <c r="E67" s="385"/>
      <c r="F67" s="386"/>
      <c r="G67" s="386"/>
      <c r="H67" s="386"/>
      <c r="I67" s="386"/>
      <c r="J67" s="387"/>
      <c r="K67" s="204"/>
      <c r="M67" s="43"/>
      <c r="N67" s="3"/>
      <c r="O67" s="11"/>
      <c r="P67" s="11"/>
      <c r="Q67" s="11"/>
      <c r="R67" s="11"/>
      <c r="S67" s="11"/>
      <c r="T67" s="4"/>
    </row>
    <row r="68" spans="1:20" s="35" customFormat="1" ht="28" customHeight="1" x14ac:dyDescent="0.2">
      <c r="A68" s="34"/>
      <c r="B68" s="185"/>
      <c r="C68" s="279"/>
      <c r="D68" s="344"/>
      <c r="E68" s="289" t="s">
        <v>128</v>
      </c>
      <c r="F68" s="290"/>
      <c r="G68" s="290"/>
      <c r="H68" s="290"/>
      <c r="I68" s="290"/>
      <c r="J68" s="291"/>
      <c r="K68" s="204"/>
      <c r="M68" s="43"/>
      <c r="N68" s="3"/>
      <c r="O68" s="11"/>
      <c r="P68" s="11"/>
      <c r="Q68" s="11"/>
      <c r="R68" s="11"/>
      <c r="S68" s="11"/>
      <c r="T68" s="4"/>
    </row>
    <row r="69" spans="1:20" s="35" customFormat="1" ht="28" customHeight="1" x14ac:dyDescent="0.2">
      <c r="A69" s="34"/>
      <c r="B69" s="185"/>
      <c r="C69" s="270"/>
      <c r="D69" s="345"/>
      <c r="E69" s="286" t="s">
        <v>129</v>
      </c>
      <c r="F69" s="287"/>
      <c r="G69" s="287"/>
      <c r="H69" s="287"/>
      <c r="I69" s="287"/>
      <c r="J69" s="288"/>
      <c r="K69" s="204"/>
      <c r="M69" s="43"/>
      <c r="N69" s="3"/>
      <c r="O69" s="11"/>
      <c r="P69" s="11"/>
      <c r="Q69" s="11"/>
      <c r="R69" s="11"/>
      <c r="S69" s="11"/>
      <c r="T69" s="4"/>
    </row>
    <row r="70" spans="1:20" s="38" customFormat="1" ht="28.25" customHeight="1" x14ac:dyDescent="0.2">
      <c r="A70" s="39"/>
      <c r="B70" s="185"/>
      <c r="C70" s="185" t="s">
        <v>120</v>
      </c>
      <c r="D70" s="263"/>
      <c r="E70" s="263"/>
      <c r="F70" s="263"/>
      <c r="G70" s="263"/>
      <c r="H70" s="263"/>
      <c r="I70" s="263"/>
      <c r="J70" s="263"/>
      <c r="K70" s="263"/>
      <c r="M70" s="10"/>
      <c r="N70" s="4"/>
      <c r="O70" s="4"/>
      <c r="P70" s="4"/>
      <c r="Q70" s="4"/>
      <c r="R70" s="4"/>
      <c r="S70" s="4"/>
      <c r="T70" s="4"/>
    </row>
    <row r="71" spans="1:20" s="35" customFormat="1" ht="52" customHeight="1" x14ac:dyDescent="0.2">
      <c r="A71" s="34"/>
      <c r="B71" s="185"/>
      <c r="C71" s="292" t="s">
        <v>131</v>
      </c>
      <c r="D71" s="341"/>
      <c r="E71" s="265" t="s">
        <v>132</v>
      </c>
      <c r="F71" s="266"/>
      <c r="G71" s="266"/>
      <c r="H71" s="266"/>
      <c r="I71" s="266"/>
      <c r="J71" s="267"/>
      <c r="K71" s="204"/>
      <c r="M71" s="43"/>
      <c r="N71" s="3"/>
      <c r="O71" s="11"/>
      <c r="P71" s="11"/>
      <c r="Q71" s="11"/>
      <c r="R71" s="11"/>
      <c r="S71" s="11"/>
      <c r="T71" s="4"/>
    </row>
    <row r="72" spans="1:20" s="38" customFormat="1" ht="29" customHeight="1" x14ac:dyDescent="0.2">
      <c r="A72" s="39"/>
      <c r="B72" s="185"/>
      <c r="C72" s="185" t="s">
        <v>133</v>
      </c>
      <c r="D72" s="346"/>
      <c r="E72" s="263"/>
      <c r="F72" s="263"/>
      <c r="G72" s="263"/>
      <c r="H72" s="263"/>
      <c r="I72" s="263"/>
      <c r="J72" s="263"/>
      <c r="K72" s="263"/>
      <c r="M72" s="10"/>
      <c r="N72" s="4"/>
      <c r="O72" s="4"/>
      <c r="P72" s="4"/>
      <c r="Q72" s="4"/>
      <c r="R72" s="4"/>
      <c r="S72" s="4"/>
      <c r="T72" s="4"/>
    </row>
    <row r="73" spans="1:20" s="35" customFormat="1" ht="52" customHeight="1" x14ac:dyDescent="0.2">
      <c r="A73" s="34"/>
      <c r="B73" s="185"/>
      <c r="C73" s="292" t="s">
        <v>134</v>
      </c>
      <c r="D73" s="341"/>
      <c r="E73" s="265" t="s">
        <v>135</v>
      </c>
      <c r="F73" s="266"/>
      <c r="G73" s="266"/>
      <c r="H73" s="266"/>
      <c r="I73" s="266"/>
      <c r="J73" s="267"/>
      <c r="K73" s="204"/>
      <c r="M73" s="43"/>
      <c r="N73" s="3"/>
      <c r="O73" s="11"/>
      <c r="P73" s="11"/>
      <c r="Q73" s="11"/>
      <c r="R73" s="11"/>
      <c r="S73" s="11"/>
      <c r="T73" s="4"/>
    </row>
    <row r="74" spans="1:20" s="35" customFormat="1" ht="52" customHeight="1" x14ac:dyDescent="0.2">
      <c r="A74" s="34"/>
      <c r="B74" s="185"/>
      <c r="C74" s="292" t="s">
        <v>134</v>
      </c>
      <c r="D74" s="341"/>
      <c r="E74" s="265" t="s">
        <v>135</v>
      </c>
      <c r="F74" s="266"/>
      <c r="G74" s="266"/>
      <c r="H74" s="266"/>
      <c r="I74" s="266"/>
      <c r="J74" s="267"/>
      <c r="K74" s="204"/>
      <c r="M74" s="43"/>
      <c r="N74" s="3"/>
      <c r="O74" s="11"/>
      <c r="P74" s="11"/>
      <c r="Q74" s="11"/>
      <c r="R74" s="11"/>
      <c r="S74" s="11"/>
      <c r="T74" s="4"/>
    </row>
    <row r="75" spans="1:20" s="38" customFormat="1" ht="28" customHeight="1" x14ac:dyDescent="0.2">
      <c r="A75" s="39"/>
      <c r="B75" s="185"/>
      <c r="C75" s="185" t="s">
        <v>136</v>
      </c>
      <c r="D75" s="263"/>
      <c r="E75" s="263"/>
      <c r="F75" s="263"/>
      <c r="G75" s="263"/>
      <c r="H75" s="263"/>
      <c r="I75" s="263"/>
      <c r="J75" s="263"/>
      <c r="K75" s="263"/>
      <c r="M75" s="10"/>
      <c r="N75" s="4"/>
      <c r="O75" s="4"/>
      <c r="P75" s="4"/>
      <c r="Q75" s="4"/>
      <c r="R75" s="4"/>
      <c r="S75" s="4"/>
      <c r="T75" s="4"/>
    </row>
    <row r="76" spans="1:20" s="35" customFormat="1" ht="28.25" customHeight="1" thickBot="1" x14ac:dyDescent="0.25">
      <c r="A76" s="34"/>
      <c r="B76" s="185"/>
      <c r="C76" s="185" t="s">
        <v>139</v>
      </c>
      <c r="D76" s="204"/>
      <c r="E76" s="204"/>
      <c r="F76" s="204"/>
      <c r="G76" s="204"/>
      <c r="H76" s="204"/>
      <c r="I76" s="204"/>
      <c r="J76" s="204"/>
      <c r="K76" s="204"/>
      <c r="M76" s="43" t="str">
        <f>IF(E76="●","３","　")</f>
        <v>　</v>
      </c>
      <c r="N76" s="3"/>
      <c r="O76" s="11"/>
      <c r="P76" s="11"/>
      <c r="Q76" s="11"/>
      <c r="R76" s="11"/>
      <c r="S76" s="11"/>
      <c r="T76" s="11"/>
    </row>
    <row r="77" spans="1:20" s="3" customFormat="1" ht="28.25" customHeight="1" x14ac:dyDescent="0.2">
      <c r="A77" s="2"/>
      <c r="B77" s="171"/>
      <c r="C77" s="293"/>
      <c r="D77" s="360"/>
      <c r="E77" s="363" t="s">
        <v>142</v>
      </c>
      <c r="F77" s="295"/>
      <c r="G77" s="296"/>
      <c r="H77" s="296"/>
      <c r="I77" s="296"/>
      <c r="J77" s="297"/>
      <c r="K77" s="298"/>
      <c r="M77" s="2"/>
      <c r="N77" s="2"/>
      <c r="O77" s="2"/>
    </row>
    <row r="78" spans="1:20" s="3" customFormat="1" ht="28.25" customHeight="1" x14ac:dyDescent="0.2">
      <c r="A78" s="2"/>
      <c r="B78" s="171"/>
      <c r="C78" s="299" t="s">
        <v>138</v>
      </c>
      <c r="D78" s="361"/>
      <c r="E78" s="364" t="s">
        <v>141</v>
      </c>
      <c r="F78" s="300"/>
      <c r="G78" s="301"/>
      <c r="H78" s="301"/>
      <c r="I78" s="301"/>
      <c r="J78" s="302"/>
      <c r="K78" s="298"/>
      <c r="M78" s="10"/>
      <c r="N78" s="2"/>
      <c r="O78" s="2"/>
    </row>
    <row r="79" spans="1:20" s="3" customFormat="1" ht="28.25" customHeight="1" x14ac:dyDescent="0.2">
      <c r="A79" s="2"/>
      <c r="B79" s="171"/>
      <c r="C79" s="299"/>
      <c r="D79" s="361"/>
      <c r="E79" s="282" t="s">
        <v>140</v>
      </c>
      <c r="F79" s="300"/>
      <c r="G79" s="301"/>
      <c r="H79" s="301"/>
      <c r="I79" s="301"/>
      <c r="J79" s="302"/>
      <c r="K79" s="298"/>
      <c r="M79" s="10"/>
      <c r="N79" s="2"/>
      <c r="O79" s="2"/>
    </row>
    <row r="80" spans="1:20" s="3" customFormat="1" ht="28.25" customHeight="1" x14ac:dyDescent="0.2">
      <c r="A80" s="2"/>
      <c r="B80" s="171"/>
      <c r="C80" s="299"/>
      <c r="D80" s="361"/>
      <c r="E80" s="303" t="s">
        <v>39</v>
      </c>
      <c r="F80" s="304"/>
      <c r="G80" s="283"/>
      <c r="H80" s="283"/>
      <c r="I80" s="283"/>
      <c r="J80" s="305"/>
      <c r="K80" s="224"/>
      <c r="M80" s="42"/>
      <c r="N80" s="2"/>
      <c r="O80" s="2"/>
    </row>
    <row r="81" spans="1:20" s="3" customFormat="1" ht="28.25" customHeight="1" thickBot="1" x14ac:dyDescent="0.25">
      <c r="A81" s="2"/>
      <c r="B81" s="171"/>
      <c r="C81" s="193"/>
      <c r="D81" s="362"/>
      <c r="E81" s="306" t="s">
        <v>40</v>
      </c>
      <c r="F81" s="307"/>
      <c r="G81" s="308"/>
      <c r="H81" s="308"/>
      <c r="I81" s="308"/>
      <c r="J81" s="309"/>
      <c r="K81" s="224"/>
      <c r="M81" s="43" t="str">
        <f>IF(E81="●","１","　")</f>
        <v>　</v>
      </c>
      <c r="N81" s="2"/>
    </row>
    <row r="82" spans="1:20" s="3" customFormat="1" ht="16.75" customHeight="1" x14ac:dyDescent="0.2">
      <c r="A82" s="2"/>
      <c r="B82" s="212"/>
      <c r="C82" s="205"/>
      <c r="D82" s="206"/>
      <c r="E82" s="310"/>
      <c r="F82" s="206"/>
      <c r="G82" s="206"/>
      <c r="H82" s="206"/>
      <c r="I82" s="206"/>
      <c r="J82" s="206"/>
      <c r="K82" s="206"/>
      <c r="M82" s="43" t="str">
        <f>IF(E82="●","２","　")</f>
        <v>　</v>
      </c>
    </row>
    <row r="83" spans="1:20" s="11" customFormat="1" ht="28.25" customHeight="1" thickBot="1" x14ac:dyDescent="0.25">
      <c r="A83" s="10"/>
      <c r="B83" s="168" t="s">
        <v>137</v>
      </c>
      <c r="C83" s="185"/>
      <c r="D83" s="204"/>
      <c r="E83" s="311"/>
      <c r="F83" s="204"/>
      <c r="G83" s="204"/>
      <c r="H83" s="204"/>
      <c r="I83" s="204"/>
      <c r="J83" s="204"/>
      <c r="K83" s="204"/>
      <c r="M83" s="43" t="str">
        <f>IF(E83="●","３","　")</f>
        <v>　</v>
      </c>
      <c r="N83" s="3"/>
      <c r="T83" s="3"/>
    </row>
    <row r="84" spans="1:20" s="11" customFormat="1" ht="28.25" customHeight="1" thickBot="1" x14ac:dyDescent="0.25">
      <c r="A84" s="10"/>
      <c r="B84" s="168"/>
      <c r="C84" s="312"/>
      <c r="D84" s="313"/>
      <c r="E84" s="314" t="s">
        <v>56</v>
      </c>
      <c r="F84" s="315"/>
      <c r="G84" s="315"/>
      <c r="H84" s="315"/>
      <c r="I84" s="315"/>
      <c r="J84" s="184"/>
      <c r="K84" s="224"/>
      <c r="M84" s="43" t="str">
        <f>IF(E84="●","４","　")</f>
        <v>　</v>
      </c>
    </row>
    <row r="85" spans="1:20" s="3" customFormat="1" ht="28.25" customHeight="1" x14ac:dyDescent="0.2">
      <c r="A85" s="2"/>
      <c r="B85" s="212"/>
      <c r="C85" s="388" t="s">
        <v>41</v>
      </c>
      <c r="D85" s="389"/>
      <c r="E85" s="365"/>
      <c r="F85" s="366" t="s">
        <v>42</v>
      </c>
      <c r="G85" s="367"/>
      <c r="H85" s="367"/>
      <c r="I85" s="367"/>
      <c r="J85" s="368"/>
      <c r="K85" s="224"/>
      <c r="M85" s="43" t="str">
        <f>IF(E85="●","５","　")</f>
        <v>　</v>
      </c>
      <c r="T85" s="11"/>
    </row>
    <row r="86" spans="1:20" s="3" customFormat="1" ht="28.25" customHeight="1" x14ac:dyDescent="0.2">
      <c r="A86" s="2"/>
      <c r="B86" s="212"/>
      <c r="C86" s="401"/>
      <c r="D86" s="402"/>
      <c r="E86" s="369"/>
      <c r="F86" s="370" t="s">
        <v>43</v>
      </c>
      <c r="G86" s="371"/>
      <c r="H86" s="371"/>
      <c r="I86" s="372"/>
      <c r="J86" s="305"/>
      <c r="K86" s="224"/>
      <c r="M86" s="2"/>
    </row>
    <row r="87" spans="1:20" s="3" customFormat="1" ht="28.25" customHeight="1" thickBot="1" x14ac:dyDescent="0.25">
      <c r="A87" s="2"/>
      <c r="B87" s="212"/>
      <c r="C87" s="401"/>
      <c r="D87" s="402"/>
      <c r="E87" s="373"/>
      <c r="F87" s="374" t="s">
        <v>44</v>
      </c>
      <c r="G87" s="375"/>
      <c r="H87" s="376"/>
      <c r="I87" s="308"/>
      <c r="J87" s="309"/>
      <c r="K87" s="224"/>
      <c r="M87" s="10"/>
    </row>
    <row r="88" spans="1:20" s="3" customFormat="1" ht="28.25" customHeight="1" x14ac:dyDescent="0.2">
      <c r="A88" s="2"/>
      <c r="B88" s="212"/>
      <c r="C88" s="388" t="s">
        <v>45</v>
      </c>
      <c r="D88" s="389"/>
      <c r="E88" s="377"/>
      <c r="F88" s="378" t="s">
        <v>46</v>
      </c>
      <c r="G88" s="379"/>
      <c r="H88" s="367"/>
      <c r="I88" s="367"/>
      <c r="J88" s="368"/>
      <c r="K88" s="224"/>
      <c r="M88" s="44" t="str">
        <f>IF(C88="●","１","　")</f>
        <v>　</v>
      </c>
    </row>
    <row r="89" spans="1:20" s="3" customFormat="1" ht="28.25" customHeight="1" thickBot="1" x14ac:dyDescent="0.25">
      <c r="A89" s="2"/>
      <c r="B89" s="212"/>
      <c r="C89" s="390"/>
      <c r="D89" s="391"/>
      <c r="E89" s="380"/>
      <c r="F89" s="374" t="s">
        <v>47</v>
      </c>
      <c r="G89" s="376"/>
      <c r="H89" s="308"/>
      <c r="I89" s="308"/>
      <c r="J89" s="309"/>
      <c r="K89" s="224"/>
      <c r="M89" s="44" t="str">
        <f>IF(C89="●","２","　")</f>
        <v>　</v>
      </c>
    </row>
    <row r="90" spans="1:20" s="3" customFormat="1" ht="34.25" customHeight="1" x14ac:dyDescent="0.2">
      <c r="A90" s="2"/>
      <c r="B90" s="212"/>
      <c r="C90" s="392" t="s">
        <v>48</v>
      </c>
      <c r="D90" s="393"/>
      <c r="E90" s="365"/>
      <c r="F90" s="295" t="s">
        <v>49</v>
      </c>
      <c r="G90" s="296"/>
      <c r="H90" s="296"/>
      <c r="I90" s="296"/>
      <c r="J90" s="297"/>
      <c r="K90" s="298"/>
      <c r="M90" s="10"/>
    </row>
    <row r="91" spans="1:20" s="3" customFormat="1" ht="34.25" customHeight="1" x14ac:dyDescent="0.2">
      <c r="A91" s="2"/>
      <c r="B91" s="212"/>
      <c r="C91" s="394"/>
      <c r="D91" s="395"/>
      <c r="E91" s="369"/>
      <c r="F91" s="300" t="s">
        <v>50</v>
      </c>
      <c r="G91" s="301"/>
      <c r="H91" s="301"/>
      <c r="I91" s="301"/>
      <c r="J91" s="302"/>
      <c r="K91" s="298"/>
      <c r="M91" s="2"/>
    </row>
    <row r="92" spans="1:20" s="3" customFormat="1" ht="34.25" customHeight="1" thickBot="1" x14ac:dyDescent="0.25">
      <c r="A92" s="2"/>
      <c r="B92" s="212"/>
      <c r="C92" s="396"/>
      <c r="D92" s="397"/>
      <c r="E92" s="373"/>
      <c r="F92" s="381" t="s">
        <v>51</v>
      </c>
      <c r="G92" s="382"/>
      <c r="H92" s="382"/>
      <c r="I92" s="382"/>
      <c r="J92" s="383"/>
      <c r="K92" s="298"/>
      <c r="M92" s="2"/>
    </row>
    <row r="93" spans="1:20" s="3" customFormat="1" ht="13.25" customHeight="1" x14ac:dyDescent="0.2">
      <c r="A93" s="2"/>
      <c r="B93" s="171"/>
      <c r="C93" s="171"/>
      <c r="D93" s="171"/>
      <c r="E93" s="171"/>
      <c r="F93" s="171"/>
      <c r="G93" s="171"/>
      <c r="H93" s="171"/>
      <c r="I93" s="171"/>
      <c r="J93" s="171"/>
      <c r="K93" s="171"/>
      <c r="M93" s="2"/>
    </row>
    <row r="94" spans="1:20" ht="19" x14ac:dyDescent="0.2">
      <c r="L94"/>
      <c r="M94" s="2"/>
      <c r="N94" s="11"/>
      <c r="O94" s="11"/>
      <c r="P94" s="11"/>
      <c r="Q94" s="11"/>
      <c r="R94" s="11"/>
      <c r="S94" s="11"/>
      <c r="T94" s="3"/>
    </row>
    <row r="95" spans="1:20" ht="19" x14ac:dyDescent="0.2">
      <c r="L95"/>
      <c r="M95" s="2"/>
      <c r="N95" s="3"/>
      <c r="O95" s="3"/>
      <c r="P95" s="3"/>
      <c r="Q95" s="3"/>
      <c r="R95" s="3"/>
      <c r="S95" s="3"/>
      <c r="T95" s="11"/>
    </row>
    <row r="96" spans="1:20" ht="16.5" x14ac:dyDescent="0.2">
      <c r="L96"/>
      <c r="N96" s="3"/>
      <c r="O96" s="3"/>
      <c r="P96" s="3"/>
      <c r="Q96" s="3"/>
      <c r="R96" s="3"/>
      <c r="S96" s="3"/>
      <c r="T96" s="3"/>
    </row>
    <row r="97" spans="12:20" ht="16.5" x14ac:dyDescent="0.2">
      <c r="L97"/>
      <c r="N97" s="3"/>
      <c r="O97" s="3"/>
      <c r="P97" s="3"/>
      <c r="Q97" s="3"/>
      <c r="R97" s="3"/>
      <c r="S97" s="3"/>
      <c r="T97" s="3"/>
    </row>
    <row r="98" spans="12:20" ht="16.5" x14ac:dyDescent="0.2">
      <c r="L98"/>
      <c r="N98" s="3"/>
      <c r="O98" s="3"/>
      <c r="P98" s="3"/>
      <c r="Q98" s="3"/>
      <c r="R98" s="3"/>
      <c r="S98" s="3"/>
      <c r="T98" s="3"/>
    </row>
    <row r="99" spans="12:20" ht="16.5" x14ac:dyDescent="0.2">
      <c r="L99"/>
      <c r="N99" s="3"/>
      <c r="O99" s="3"/>
      <c r="P99" s="3"/>
      <c r="Q99" s="3"/>
      <c r="R99" s="3"/>
      <c r="S99" s="3"/>
      <c r="T99" s="3"/>
    </row>
    <row r="100" spans="12:20" ht="16.5" x14ac:dyDescent="0.2">
      <c r="L100"/>
      <c r="T100" s="3"/>
    </row>
    <row r="101" spans="12:20" x14ac:dyDescent="0.2">
      <c r="L101"/>
    </row>
    <row r="102" spans="12:20" x14ac:dyDescent="0.2">
      <c r="L102"/>
    </row>
    <row r="103" spans="12:20" x14ac:dyDescent="0.2">
      <c r="L103"/>
    </row>
  </sheetData>
  <sheetProtection selectLockedCells="1"/>
  <mergeCells count="89">
    <mergeCell ref="C28:D28"/>
    <mergeCell ref="E43:J43"/>
    <mergeCell ref="D34:D35"/>
    <mergeCell ref="F31:F32"/>
    <mergeCell ref="G26:H26"/>
    <mergeCell ref="I29:I30"/>
    <mergeCell ref="J29:J30"/>
    <mergeCell ref="I28:J28"/>
    <mergeCell ref="E29:E30"/>
    <mergeCell ref="F29:F30"/>
    <mergeCell ref="E28:F28"/>
    <mergeCell ref="C46:D46"/>
    <mergeCell ref="E31:E32"/>
    <mergeCell ref="G34:G35"/>
    <mergeCell ref="H34:H35"/>
    <mergeCell ref="G31:G32"/>
    <mergeCell ref="H31:H32"/>
    <mergeCell ref="E46:J46"/>
    <mergeCell ref="C43:D43"/>
    <mergeCell ref="D7:E7"/>
    <mergeCell ref="G7:K7"/>
    <mergeCell ref="C22:D22"/>
    <mergeCell ref="H22:I22"/>
    <mergeCell ref="E22:G22"/>
    <mergeCell ref="J22:K22"/>
    <mergeCell ref="B2:J2"/>
    <mergeCell ref="C8:D8"/>
    <mergeCell ref="C21:D21"/>
    <mergeCell ref="C15:K15"/>
    <mergeCell ref="C16:K16"/>
    <mergeCell ref="I9:J9"/>
    <mergeCell ref="C11:C12"/>
    <mergeCell ref="F9:G9"/>
    <mergeCell ref="I12:J12"/>
    <mergeCell ref="H10:I10"/>
    <mergeCell ref="J10:K10"/>
    <mergeCell ref="I11:J11"/>
    <mergeCell ref="C17:K17"/>
    <mergeCell ref="H21:I21"/>
    <mergeCell ref="J21:K21"/>
    <mergeCell ref="E21:G21"/>
    <mergeCell ref="I24:J24"/>
    <mergeCell ref="K36:K42"/>
    <mergeCell ref="E44:F44"/>
    <mergeCell ref="C25:D25"/>
    <mergeCell ref="E25:F25"/>
    <mergeCell ref="G25:H25"/>
    <mergeCell ref="I25:J25"/>
    <mergeCell ref="C27:D27"/>
    <mergeCell ref="C26:D26"/>
    <mergeCell ref="E34:E35"/>
    <mergeCell ref="F34:F35"/>
    <mergeCell ref="G27:H27"/>
    <mergeCell ref="G29:G30"/>
    <mergeCell ref="H29:H30"/>
    <mergeCell ref="G28:H28"/>
    <mergeCell ref="C44:D44"/>
    <mergeCell ref="I50:J50"/>
    <mergeCell ref="E49:F49"/>
    <mergeCell ref="G49:H49"/>
    <mergeCell ref="E52:J52"/>
    <mergeCell ref="G11:G12"/>
    <mergeCell ref="G24:H24"/>
    <mergeCell ref="E26:F26"/>
    <mergeCell ref="E27:F27"/>
    <mergeCell ref="I26:J26"/>
    <mergeCell ref="I27:J27"/>
    <mergeCell ref="I31:I32"/>
    <mergeCell ref="J31:J32"/>
    <mergeCell ref="I34:I35"/>
    <mergeCell ref="E45:J45"/>
    <mergeCell ref="E51:J51"/>
    <mergeCell ref="E24:F24"/>
    <mergeCell ref="D64:H64"/>
    <mergeCell ref="D67:J67"/>
    <mergeCell ref="C88:D89"/>
    <mergeCell ref="C90:D92"/>
    <mergeCell ref="B1:K1"/>
    <mergeCell ref="C85:D87"/>
    <mergeCell ref="C52:D52"/>
    <mergeCell ref="C53:D53"/>
    <mergeCell ref="I49:J49"/>
    <mergeCell ref="J34:J35"/>
    <mergeCell ref="C50:D50"/>
    <mergeCell ref="E53:J53"/>
    <mergeCell ref="G44:H44"/>
    <mergeCell ref="I44:J44"/>
    <mergeCell ref="E50:F50"/>
    <mergeCell ref="G50:H50"/>
  </mergeCells>
  <phoneticPr fontId="2"/>
  <dataValidations count="6">
    <dataValidation type="list" allowBlank="1" showInputMessage="1" showErrorMessage="1" sqref="E21:G21" xr:uid="{C94885B9-3414-4AA1-9387-B15EEF4802B7}">
      <formula1>"1.混釈培養,2.平板塗沫,3.その他"</formula1>
    </dataValidation>
    <dataValidation type="list" allowBlank="1" showInputMessage="1" showErrorMessage="1" sqref="I11:J11" xr:uid="{03DA55B9-96AD-480A-BFBB-2411135676F6}">
      <formula1>"冷蔵,冷凍,常温"</formula1>
    </dataValidation>
    <dataValidation type="list" allowBlank="1" showInputMessage="1" showErrorMessage="1" sqref="E85:E92 D77:D81" xr:uid="{72653BB9-42CC-4BE8-A75D-0B36A2CD55A3}">
      <formula1>"●"</formula1>
    </dataValidation>
    <dataValidation type="list" allowBlank="1" showInputMessage="1" showErrorMessage="1" sqref="E52:J53" xr:uid="{3BFB2DAC-8CC3-4B24-89A3-37468568B40B}">
      <formula1>"陰性,陽性"</formula1>
    </dataValidation>
    <dataValidation type="list" allowBlank="1" showInputMessage="1" showErrorMessage="1" sqref="E11:E12" xr:uid="{CC25D6E9-9342-4A7C-9FD8-89E9F2615391}">
      <formula1>"損傷　無し,損傷　有り"</formula1>
    </dataValidation>
    <dataValidation type="list" allowBlank="1" showInputMessage="1" showErrorMessage="1" sqref="N49" xr:uid="{00000000-0002-0000-0000-000007000000}">
      <formula1>$N$49:$N$49</formula1>
    </dataValidation>
  </dataValidations>
  <printOptions headings="1" gridLines="1"/>
  <pageMargins left="0.47244094488188981" right="0.15748031496062992" top="0.59055118110236227" bottom="0.82677165354330717" header="0.35433070866141736" footer="0.51181102362204722"/>
  <pageSetup paperSize="9" scale="64" fitToHeight="0" orientation="portrait" blackAndWhite="1" r:id="rId1"/>
  <headerFooter alignWithMargins="0"/>
  <rowBreaks count="3" manualBreakCount="3">
    <brk id="47" min="1" max="10" man="1"/>
    <brk id="81" min="1" max="10" man="1"/>
    <brk id="92" min="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EE31D-C435-4E29-9ACA-4D35A648845C}">
  <sheetPr>
    <pageSetUpPr fitToPage="1"/>
  </sheetPr>
  <dimension ref="A1:T102"/>
  <sheetViews>
    <sheetView showGridLines="0" showRuler="0" view="pageBreakPreview" topLeftCell="A4" zoomScaleNormal="80" zoomScaleSheetLayoutView="100" zoomScalePageLayoutView="70" workbookViewId="0">
      <selection activeCell="E51" sqref="E51:J51"/>
    </sheetView>
  </sheetViews>
  <sheetFormatPr defaultRowHeight="14" x14ac:dyDescent="0.2"/>
  <cols>
    <col min="1" max="1" width="1" style="1" customWidth="1"/>
    <col min="2" max="2" width="5.08203125" style="139" customWidth="1"/>
    <col min="3" max="3" width="17.58203125" style="139" customWidth="1"/>
    <col min="4" max="4" width="15.4140625" style="139" customWidth="1"/>
    <col min="5" max="10" width="14.9140625" style="139" customWidth="1"/>
    <col min="11" max="11" width="11.4140625" style="139" customWidth="1"/>
    <col min="12" max="12" width="24.5" style="1" customWidth="1"/>
    <col min="13" max="13" width="8.1640625" style="1" customWidth="1"/>
    <col min="14" max="16" width="8.83203125" customWidth="1"/>
    <col min="21" max="23" width="8.83203125" customWidth="1"/>
  </cols>
  <sheetData>
    <row r="1" spans="1:13" s="9" customFormat="1" ht="37.25" customHeight="1" x14ac:dyDescent="0.2">
      <c r="A1" s="8"/>
      <c r="B1" s="398" t="s">
        <v>36</v>
      </c>
      <c r="C1" s="399"/>
      <c r="D1" s="399"/>
      <c r="E1" s="399"/>
      <c r="F1" s="399"/>
      <c r="G1" s="399"/>
      <c r="H1" s="399"/>
      <c r="I1" s="399"/>
      <c r="J1" s="399"/>
      <c r="K1" s="400"/>
      <c r="M1" s="8"/>
    </row>
    <row r="2" spans="1:13" x14ac:dyDescent="0.2">
      <c r="B2" s="400"/>
      <c r="C2" s="400"/>
      <c r="D2" s="400"/>
      <c r="E2" s="400"/>
      <c r="F2" s="400"/>
      <c r="G2" s="400"/>
      <c r="H2" s="400"/>
      <c r="I2" s="400"/>
      <c r="J2" s="400"/>
      <c r="L2"/>
    </row>
    <row r="3" spans="1:13" s="7" customFormat="1" ht="30" customHeight="1" x14ac:dyDescent="0.2">
      <c r="A3" s="6"/>
      <c r="B3" s="165"/>
      <c r="C3" s="165" t="s">
        <v>18</v>
      </c>
      <c r="D3" s="165"/>
      <c r="E3" s="165"/>
      <c r="F3" s="165"/>
      <c r="G3" s="165"/>
      <c r="H3" s="165"/>
      <c r="I3" s="165"/>
      <c r="J3" s="165"/>
      <c r="K3" s="165"/>
      <c r="M3" s="6"/>
    </row>
    <row r="4" spans="1:13" s="7" customFormat="1" ht="30" customHeight="1" x14ac:dyDescent="0.2">
      <c r="A4" s="6"/>
      <c r="B4" s="165"/>
      <c r="C4" s="165" t="s">
        <v>5</v>
      </c>
      <c r="D4" s="165"/>
      <c r="E4" s="165"/>
      <c r="F4" s="165"/>
      <c r="G4" s="165"/>
      <c r="H4" s="165"/>
      <c r="I4" s="165"/>
      <c r="J4" s="165"/>
      <c r="K4" s="165"/>
      <c r="M4" s="6"/>
    </row>
    <row r="5" spans="1:13" s="4" customFormat="1" ht="27.75" customHeight="1" x14ac:dyDescent="0.2">
      <c r="B5" s="166" t="s">
        <v>8</v>
      </c>
      <c r="C5" s="166"/>
      <c r="D5" s="166"/>
      <c r="E5" s="166"/>
      <c r="F5" s="166"/>
      <c r="G5" s="166"/>
      <c r="H5" s="166"/>
      <c r="I5" s="166"/>
      <c r="J5" s="166"/>
      <c r="K5" s="166"/>
      <c r="M5" s="5"/>
    </row>
    <row r="6" spans="1:13" s="11" customFormat="1" ht="29.25" customHeight="1" thickBot="1" x14ac:dyDescent="0.25">
      <c r="A6" s="10"/>
      <c r="B6" s="167"/>
      <c r="C6" s="168" t="s">
        <v>91</v>
      </c>
      <c r="D6" s="168"/>
      <c r="E6" s="169"/>
      <c r="F6" s="170"/>
      <c r="G6" s="170"/>
      <c r="H6" s="170"/>
      <c r="I6" s="170"/>
      <c r="J6" s="170"/>
      <c r="K6" s="170"/>
      <c r="M6" s="10"/>
    </row>
    <row r="7" spans="1:13" s="3" customFormat="1" ht="43.5" customHeight="1" thickBot="1" x14ac:dyDescent="0.25">
      <c r="A7" s="2"/>
      <c r="B7" s="171"/>
      <c r="C7" s="172" t="s">
        <v>89</v>
      </c>
      <c r="D7" s="523" t="s">
        <v>173</v>
      </c>
      <c r="E7" s="524"/>
      <c r="F7" s="172" t="s">
        <v>90</v>
      </c>
      <c r="G7" s="525" t="s">
        <v>174</v>
      </c>
      <c r="H7" s="526"/>
      <c r="I7" s="526"/>
      <c r="J7" s="526"/>
      <c r="K7" s="527"/>
      <c r="M7" s="2"/>
    </row>
    <row r="8" spans="1:13" s="11" customFormat="1" ht="29.25" customHeight="1" thickBot="1" x14ac:dyDescent="0.25">
      <c r="A8" s="10"/>
      <c r="B8" s="167"/>
      <c r="C8" s="470" t="s">
        <v>9</v>
      </c>
      <c r="D8" s="470"/>
      <c r="E8" s="174"/>
      <c r="F8" s="175"/>
      <c r="G8" s="176"/>
      <c r="H8" s="177"/>
      <c r="I8" s="178"/>
      <c r="J8" s="178"/>
      <c r="K8" s="179"/>
      <c r="M8" s="10"/>
    </row>
    <row r="9" spans="1:13" s="3" customFormat="1" ht="43.5" customHeight="1" thickBot="1" x14ac:dyDescent="0.25">
      <c r="A9" s="2"/>
      <c r="B9" s="171"/>
      <c r="C9" s="180" t="s">
        <v>0</v>
      </c>
      <c r="D9" s="347">
        <v>45966</v>
      </c>
      <c r="E9" s="182" t="s">
        <v>114</v>
      </c>
      <c r="F9" s="519">
        <v>0.41666666666666669</v>
      </c>
      <c r="G9" s="520"/>
      <c r="H9" s="183" t="s">
        <v>93</v>
      </c>
      <c r="I9" s="521">
        <v>1</v>
      </c>
      <c r="J9" s="522"/>
      <c r="K9" s="184" t="s">
        <v>1</v>
      </c>
      <c r="M9" s="40"/>
    </row>
    <row r="10" spans="1:13" s="11" customFormat="1" ht="29.25" customHeight="1" thickBot="1" x14ac:dyDescent="0.25">
      <c r="A10" s="10"/>
      <c r="B10" s="167"/>
      <c r="C10" s="185" t="s">
        <v>10</v>
      </c>
      <c r="D10" s="173"/>
      <c r="E10" s="186"/>
      <c r="F10" s="187"/>
      <c r="G10" s="186"/>
      <c r="H10" s="481"/>
      <c r="I10" s="481"/>
      <c r="J10" s="481"/>
      <c r="K10" s="482"/>
      <c r="M10" s="41"/>
    </row>
    <row r="11" spans="1:13" s="3" customFormat="1" ht="33" customHeight="1" thickBot="1" x14ac:dyDescent="0.25">
      <c r="A11" s="2"/>
      <c r="B11" s="171"/>
      <c r="C11" s="430" t="s">
        <v>96</v>
      </c>
      <c r="D11" s="188" t="s">
        <v>95</v>
      </c>
      <c r="E11" s="348" t="s">
        <v>97</v>
      </c>
      <c r="F11" s="190"/>
      <c r="G11" s="430" t="s">
        <v>22</v>
      </c>
      <c r="H11" s="191" t="s">
        <v>11</v>
      </c>
      <c r="I11" s="528" t="s">
        <v>102</v>
      </c>
      <c r="J11" s="529"/>
      <c r="K11" s="192"/>
      <c r="M11" s="2"/>
    </row>
    <row r="12" spans="1:13" s="3" customFormat="1" ht="33" customHeight="1" thickBot="1" x14ac:dyDescent="0.25">
      <c r="A12" s="2"/>
      <c r="B12" s="171"/>
      <c r="C12" s="431"/>
      <c r="D12" s="194" t="s">
        <v>94</v>
      </c>
      <c r="E12" s="348" t="s">
        <v>97</v>
      </c>
      <c r="F12" s="195"/>
      <c r="G12" s="431"/>
      <c r="H12" s="196" t="s">
        <v>12</v>
      </c>
      <c r="I12" s="530">
        <v>4</v>
      </c>
      <c r="J12" s="531"/>
      <c r="K12" s="197" t="s">
        <v>6</v>
      </c>
      <c r="M12" s="2"/>
    </row>
    <row r="13" spans="1:13" s="3" customFormat="1" ht="27.75" customHeight="1" x14ac:dyDescent="0.2">
      <c r="A13" s="2"/>
      <c r="B13" s="171"/>
      <c r="C13" s="198"/>
      <c r="D13" s="199"/>
      <c r="E13" s="200"/>
      <c r="F13" s="201"/>
      <c r="G13" s="201"/>
      <c r="H13" s="201"/>
      <c r="I13" s="201"/>
      <c r="J13" s="201"/>
      <c r="K13" s="201"/>
      <c r="M13" s="2"/>
    </row>
    <row r="14" spans="1:13" s="4" customFormat="1" ht="27.75" customHeight="1" x14ac:dyDescent="0.2">
      <c r="B14" s="166" t="s">
        <v>35</v>
      </c>
      <c r="C14" s="202"/>
      <c r="D14" s="202"/>
      <c r="E14" s="202"/>
      <c r="F14" s="202"/>
      <c r="G14" s="202"/>
      <c r="H14" s="202"/>
      <c r="I14" s="202"/>
      <c r="J14" s="202"/>
      <c r="K14" s="202"/>
      <c r="M14" s="5"/>
    </row>
    <row r="15" spans="1:13" ht="20.399999999999999" customHeight="1" x14ac:dyDescent="0.2">
      <c r="B15" s="203"/>
      <c r="C15" s="532" t="s">
        <v>85</v>
      </c>
      <c r="D15" s="532"/>
      <c r="E15" s="532"/>
      <c r="F15" s="532"/>
      <c r="G15" s="532"/>
      <c r="H15" s="532"/>
      <c r="I15" s="532"/>
      <c r="J15" s="532"/>
      <c r="K15" s="532"/>
      <c r="L15"/>
    </row>
    <row r="16" spans="1:13" ht="20.399999999999999" customHeight="1" x14ac:dyDescent="0.2">
      <c r="B16" s="203"/>
      <c r="C16" s="533" t="s">
        <v>30</v>
      </c>
      <c r="D16" s="533"/>
      <c r="E16" s="533"/>
      <c r="F16" s="533"/>
      <c r="G16" s="533"/>
      <c r="H16" s="533"/>
      <c r="I16" s="533"/>
      <c r="J16" s="533"/>
      <c r="K16" s="533"/>
      <c r="L16"/>
    </row>
    <row r="17" spans="1:20" ht="20.399999999999999" customHeight="1" x14ac:dyDescent="0.2">
      <c r="B17" s="203"/>
      <c r="C17" s="533" t="s">
        <v>31</v>
      </c>
      <c r="D17" s="533"/>
      <c r="E17" s="533"/>
      <c r="F17" s="533"/>
      <c r="G17" s="533"/>
      <c r="H17" s="533"/>
      <c r="I17" s="533"/>
      <c r="J17" s="533"/>
      <c r="K17" s="533"/>
      <c r="L17"/>
    </row>
    <row r="18" spans="1:20" s="4" customFormat="1" ht="27.75" customHeight="1" x14ac:dyDescent="0.2">
      <c r="B18" s="166"/>
      <c r="C18" s="202"/>
      <c r="D18" s="202"/>
      <c r="E18" s="202"/>
      <c r="F18" s="202"/>
      <c r="G18" s="202"/>
      <c r="H18" s="202"/>
      <c r="I18" s="202"/>
      <c r="J18" s="202"/>
      <c r="K18" s="202"/>
      <c r="M18" s="5"/>
    </row>
    <row r="19" spans="1:20" s="35" customFormat="1" ht="27.75" customHeight="1" x14ac:dyDescent="0.2">
      <c r="A19" s="34"/>
      <c r="B19" s="185" t="s">
        <v>20</v>
      </c>
      <c r="C19" s="204"/>
      <c r="D19" s="204"/>
      <c r="E19" s="204"/>
      <c r="F19" s="204"/>
      <c r="G19" s="204"/>
      <c r="H19" s="204"/>
      <c r="I19" s="204"/>
      <c r="J19" s="204"/>
      <c r="K19" s="204"/>
      <c r="M19" s="11">
        <v>1</v>
      </c>
      <c r="N19" s="2" t="s">
        <v>83</v>
      </c>
      <c r="O19" s="3"/>
      <c r="P19" s="11"/>
      <c r="Q19" s="11"/>
      <c r="R19" s="11"/>
      <c r="S19" s="11"/>
      <c r="T19" s="11"/>
    </row>
    <row r="20" spans="1:20" s="37" customFormat="1" ht="11" customHeight="1" x14ac:dyDescent="0.2">
      <c r="A20" s="36"/>
      <c r="B20" s="205"/>
      <c r="C20" s="206"/>
      <c r="D20" s="207"/>
      <c r="E20" s="207"/>
      <c r="F20" s="208"/>
      <c r="G20" s="209"/>
      <c r="H20" s="210"/>
      <c r="I20" s="211"/>
      <c r="J20" s="211"/>
      <c r="K20" s="206"/>
      <c r="M20" s="3"/>
      <c r="N20" s="3"/>
      <c r="O20" s="3"/>
      <c r="P20" s="3"/>
      <c r="Q20" s="3"/>
      <c r="R20" s="3"/>
      <c r="S20" s="3"/>
      <c r="T20" s="3"/>
    </row>
    <row r="21" spans="1:20" s="37" customFormat="1" ht="30" customHeight="1" x14ac:dyDescent="0.2">
      <c r="A21" s="36"/>
      <c r="B21" s="205"/>
      <c r="C21" s="471" t="s">
        <v>13</v>
      </c>
      <c r="D21" s="472"/>
      <c r="E21" s="488" t="s">
        <v>103</v>
      </c>
      <c r="F21" s="489"/>
      <c r="G21" s="490"/>
      <c r="H21" s="485" t="s">
        <v>88</v>
      </c>
      <c r="I21" s="472"/>
      <c r="J21" s="486"/>
      <c r="K21" s="487"/>
      <c r="M21" s="3">
        <v>2</v>
      </c>
      <c r="N21" s="3" t="s">
        <v>84</v>
      </c>
      <c r="O21" s="3"/>
      <c r="P21" s="3"/>
      <c r="Q21" s="3"/>
      <c r="R21" s="3"/>
      <c r="S21" s="3"/>
      <c r="T21" s="3"/>
    </row>
    <row r="22" spans="1:20" s="3" customFormat="1" ht="30" customHeight="1" x14ac:dyDescent="0.2">
      <c r="A22" s="2"/>
      <c r="B22" s="212"/>
      <c r="C22" s="471" t="s">
        <v>87</v>
      </c>
      <c r="D22" s="472"/>
      <c r="E22" s="496" t="s">
        <v>175</v>
      </c>
      <c r="F22" s="497"/>
      <c r="G22" s="498"/>
      <c r="H22" s="485" t="s">
        <v>86</v>
      </c>
      <c r="I22" s="472"/>
      <c r="J22" s="496" t="s">
        <v>176</v>
      </c>
      <c r="K22" s="499"/>
    </row>
    <row r="23" spans="1:20" s="35" customFormat="1" ht="27.75" customHeight="1" x14ac:dyDescent="0.2">
      <c r="A23" s="34"/>
      <c r="B23" s="185" t="s">
        <v>21</v>
      </c>
      <c r="C23" s="204"/>
      <c r="D23" s="204"/>
      <c r="E23" s="213" t="s">
        <v>98</v>
      </c>
      <c r="F23" s="204"/>
      <c r="G23" s="204"/>
      <c r="H23" s="214"/>
      <c r="I23" s="204"/>
      <c r="J23" s="204"/>
      <c r="K23" s="204"/>
      <c r="M23" s="11"/>
      <c r="N23" s="11"/>
      <c r="O23" s="11"/>
      <c r="P23" s="11"/>
      <c r="Q23" s="11"/>
      <c r="R23" s="11"/>
      <c r="S23" s="11"/>
      <c r="T23" s="11"/>
    </row>
    <row r="24" spans="1:20" s="35" customFormat="1" ht="24" customHeight="1" thickBot="1" x14ac:dyDescent="0.25">
      <c r="A24" s="34"/>
      <c r="B24" s="185"/>
      <c r="C24" s="215"/>
      <c r="D24" s="216"/>
      <c r="E24" s="449" t="s">
        <v>15</v>
      </c>
      <c r="F24" s="427"/>
      <c r="G24" s="432"/>
      <c r="H24" s="433"/>
      <c r="I24" s="450"/>
      <c r="J24" s="451"/>
      <c r="K24" s="204"/>
      <c r="M24" s="11"/>
      <c r="N24" s="11"/>
      <c r="O24" s="11"/>
      <c r="P24" s="11"/>
      <c r="Q24" s="11"/>
      <c r="R24" s="11"/>
      <c r="S24" s="11"/>
      <c r="T24" s="11"/>
    </row>
    <row r="25" spans="1:20" s="37" customFormat="1" ht="25.25" customHeight="1" x14ac:dyDescent="0.2">
      <c r="A25" s="36"/>
      <c r="B25" s="206"/>
      <c r="C25" s="456" t="s">
        <v>19</v>
      </c>
      <c r="D25" s="457"/>
      <c r="E25" s="534" t="s">
        <v>177</v>
      </c>
      <c r="F25" s="535"/>
      <c r="G25" s="460"/>
      <c r="H25" s="461"/>
      <c r="I25" s="462"/>
      <c r="J25" s="461"/>
      <c r="K25" s="206"/>
      <c r="M25" s="3"/>
      <c r="N25" s="3"/>
      <c r="O25" s="3"/>
      <c r="P25" s="3"/>
      <c r="Q25" s="3"/>
      <c r="R25" s="3"/>
      <c r="S25" s="3"/>
      <c r="T25" s="3"/>
    </row>
    <row r="26" spans="1:20" s="37" customFormat="1" ht="25.25" customHeight="1" x14ac:dyDescent="0.2">
      <c r="A26" s="36"/>
      <c r="B26" s="206"/>
      <c r="C26" s="456" t="s">
        <v>16</v>
      </c>
      <c r="D26" s="457"/>
      <c r="E26" s="536">
        <v>2025</v>
      </c>
      <c r="F26" s="537"/>
      <c r="G26" s="516"/>
      <c r="H26" s="439"/>
      <c r="I26" s="438"/>
      <c r="J26" s="439"/>
      <c r="K26" s="206"/>
      <c r="M26" s="3"/>
      <c r="N26" s="3"/>
      <c r="O26" s="3"/>
      <c r="P26" s="3"/>
      <c r="Q26" s="3"/>
      <c r="R26" s="3"/>
      <c r="S26" s="3"/>
      <c r="T26" s="3"/>
    </row>
    <row r="27" spans="1:20" s="3" customFormat="1" ht="25.25" customHeight="1" x14ac:dyDescent="0.2">
      <c r="A27" s="2"/>
      <c r="B27" s="212"/>
      <c r="C27" s="463" t="s">
        <v>17</v>
      </c>
      <c r="D27" s="464"/>
      <c r="E27" s="538">
        <v>10.5</v>
      </c>
      <c r="F27" s="539"/>
      <c r="G27" s="466"/>
      <c r="H27" s="441"/>
      <c r="I27" s="440"/>
      <c r="J27" s="441"/>
      <c r="K27" s="201"/>
    </row>
    <row r="28" spans="1:20" s="3" customFormat="1" ht="25.25" customHeight="1" x14ac:dyDescent="0.2">
      <c r="A28" s="2"/>
      <c r="B28" s="212"/>
      <c r="C28" s="463" t="s">
        <v>23</v>
      </c>
      <c r="D28" s="464"/>
      <c r="E28" s="538">
        <v>105</v>
      </c>
      <c r="F28" s="539"/>
      <c r="G28" s="466"/>
      <c r="H28" s="441"/>
      <c r="I28" s="440"/>
      <c r="J28" s="441"/>
      <c r="K28" s="201"/>
    </row>
    <row r="29" spans="1:20" s="3" customFormat="1" ht="20.399999999999999" customHeight="1" x14ac:dyDescent="0.2">
      <c r="A29" s="2"/>
      <c r="B29" s="212"/>
      <c r="C29" s="217" t="s">
        <v>25</v>
      </c>
      <c r="D29" s="218" t="s">
        <v>24</v>
      </c>
      <c r="E29" s="540">
        <v>45966</v>
      </c>
      <c r="F29" s="542">
        <v>0.60416666666666663</v>
      </c>
      <c r="G29" s="467"/>
      <c r="H29" s="443"/>
      <c r="I29" s="442"/>
      <c r="J29" s="443"/>
      <c r="K29" s="201"/>
    </row>
    <row r="30" spans="1:20" s="3" customFormat="1" ht="20.399999999999999" customHeight="1" x14ac:dyDescent="0.2">
      <c r="A30" s="2"/>
      <c r="B30" s="212"/>
      <c r="C30" s="219" t="s">
        <v>26</v>
      </c>
      <c r="D30" s="220" t="s">
        <v>27</v>
      </c>
      <c r="E30" s="541"/>
      <c r="F30" s="543"/>
      <c r="G30" s="467"/>
      <c r="H30" s="443"/>
      <c r="I30" s="442"/>
      <c r="J30" s="443"/>
      <c r="K30" s="201"/>
    </row>
    <row r="31" spans="1:20" s="3" customFormat="1" ht="20.399999999999999" customHeight="1" x14ac:dyDescent="0.2">
      <c r="A31" s="2"/>
      <c r="B31" s="212"/>
      <c r="C31" s="217" t="s">
        <v>28</v>
      </c>
      <c r="D31" s="218" t="s">
        <v>29</v>
      </c>
      <c r="E31" s="540">
        <v>45968</v>
      </c>
      <c r="F31" s="542">
        <v>0.60763888888888895</v>
      </c>
      <c r="G31" s="467"/>
      <c r="H31" s="443"/>
      <c r="I31" s="442"/>
      <c r="J31" s="443"/>
      <c r="K31" s="201"/>
    </row>
    <row r="32" spans="1:20" s="3" customFormat="1" ht="20.399999999999999" customHeight="1" thickBot="1" x14ac:dyDescent="0.25">
      <c r="A32" s="2"/>
      <c r="B32" s="212"/>
      <c r="C32" s="219" t="s">
        <v>26</v>
      </c>
      <c r="D32" s="220" t="s">
        <v>27</v>
      </c>
      <c r="E32" s="544"/>
      <c r="F32" s="545"/>
      <c r="G32" s="467"/>
      <c r="H32" s="443"/>
      <c r="I32" s="442"/>
      <c r="J32" s="443"/>
      <c r="K32" s="201"/>
    </row>
    <row r="33" spans="1:20" s="3" customFormat="1" ht="3.65" customHeight="1" thickBot="1" x14ac:dyDescent="0.25">
      <c r="A33" s="2"/>
      <c r="B33" s="212"/>
      <c r="C33" s="205"/>
      <c r="D33" s="204"/>
      <c r="E33" s="221"/>
      <c r="F33" s="221"/>
      <c r="G33" s="222"/>
      <c r="H33" s="222"/>
      <c r="I33" s="222"/>
      <c r="J33" s="222"/>
      <c r="K33" s="201"/>
    </row>
    <row r="34" spans="1:20" s="37" customFormat="1" ht="21.65" customHeight="1" x14ac:dyDescent="0.2">
      <c r="A34" s="36"/>
      <c r="B34" s="206"/>
      <c r="C34" s="223" t="s">
        <v>2</v>
      </c>
      <c r="D34" s="512" t="s">
        <v>4</v>
      </c>
      <c r="E34" s="444" t="s">
        <v>14</v>
      </c>
      <c r="F34" s="409" t="s">
        <v>3</v>
      </c>
      <c r="G34" s="444"/>
      <c r="H34" s="409"/>
      <c r="I34" s="444"/>
      <c r="J34" s="409"/>
      <c r="K34" s="224"/>
      <c r="M34" s="3"/>
      <c r="N34" s="3"/>
      <c r="O34" s="3"/>
      <c r="P34" s="3"/>
      <c r="Q34" s="3"/>
      <c r="R34" s="3"/>
      <c r="S34" s="3"/>
      <c r="T34" s="3"/>
    </row>
    <row r="35" spans="1:20" s="37" customFormat="1" ht="21.65" customHeight="1" thickBot="1" x14ac:dyDescent="0.25">
      <c r="A35" s="36"/>
      <c r="B35" s="206"/>
      <c r="C35" s="225" t="s">
        <v>32</v>
      </c>
      <c r="D35" s="513"/>
      <c r="E35" s="465"/>
      <c r="F35" s="410"/>
      <c r="G35" s="445"/>
      <c r="H35" s="410"/>
      <c r="I35" s="445"/>
      <c r="J35" s="410"/>
      <c r="K35" s="224"/>
      <c r="M35" s="3"/>
      <c r="N35" s="3"/>
      <c r="O35" s="3"/>
      <c r="P35" s="3"/>
      <c r="Q35" s="3"/>
      <c r="R35" s="3"/>
      <c r="S35" s="3"/>
      <c r="T35" s="3"/>
    </row>
    <row r="36" spans="1:20" s="37" customFormat="1" ht="33" customHeight="1" x14ac:dyDescent="0.2">
      <c r="A36" s="36"/>
      <c r="B36" s="206"/>
      <c r="C36" s="226">
        <v>10</v>
      </c>
      <c r="D36" s="227">
        <v>1</v>
      </c>
      <c r="E36" s="349"/>
      <c r="F36" s="350"/>
      <c r="G36" s="230"/>
      <c r="H36" s="231"/>
      <c r="I36" s="230"/>
      <c r="J36" s="231"/>
      <c r="K36" s="452"/>
      <c r="M36" s="3"/>
      <c r="N36" s="3"/>
      <c r="O36" s="3"/>
      <c r="P36" s="3"/>
      <c r="Q36" s="3"/>
      <c r="R36" s="3"/>
      <c r="S36" s="3"/>
      <c r="T36" s="3"/>
    </row>
    <row r="37" spans="1:20" s="37" customFormat="1" ht="33" customHeight="1" x14ac:dyDescent="0.2">
      <c r="A37" s="36"/>
      <c r="B37" s="206"/>
      <c r="C37" s="232">
        <v>100</v>
      </c>
      <c r="D37" s="233">
        <v>1</v>
      </c>
      <c r="E37" s="351"/>
      <c r="F37" s="352"/>
      <c r="G37" s="236"/>
      <c r="H37" s="237"/>
      <c r="I37" s="236"/>
      <c r="J37" s="237"/>
      <c r="K37" s="453"/>
      <c r="M37" s="3"/>
      <c r="N37" s="3"/>
      <c r="O37" s="3"/>
      <c r="P37" s="3"/>
      <c r="Q37" s="3"/>
      <c r="R37" s="3"/>
      <c r="S37" s="3"/>
      <c r="T37" s="3"/>
    </row>
    <row r="38" spans="1:20" s="37" customFormat="1" ht="33" customHeight="1" x14ac:dyDescent="0.2">
      <c r="A38" s="36"/>
      <c r="B38" s="206"/>
      <c r="C38" s="232">
        <v>1000</v>
      </c>
      <c r="D38" s="233">
        <v>1</v>
      </c>
      <c r="E38" s="351"/>
      <c r="F38" s="352"/>
      <c r="G38" s="236"/>
      <c r="H38" s="237"/>
      <c r="I38" s="236"/>
      <c r="J38" s="237"/>
      <c r="K38" s="453"/>
      <c r="M38" s="3"/>
      <c r="N38" s="3"/>
      <c r="O38" s="3"/>
      <c r="P38" s="3"/>
      <c r="Q38" s="3"/>
      <c r="R38" s="3"/>
      <c r="S38" s="3"/>
      <c r="T38" s="3"/>
    </row>
    <row r="39" spans="1:20" s="37" customFormat="1" ht="33" customHeight="1" x14ac:dyDescent="0.2">
      <c r="A39" s="36"/>
      <c r="B39" s="206"/>
      <c r="C39" s="232">
        <v>10000</v>
      </c>
      <c r="D39" s="233">
        <v>1</v>
      </c>
      <c r="E39" s="353"/>
      <c r="F39" s="354"/>
      <c r="G39" s="240"/>
      <c r="H39" s="241"/>
      <c r="I39" s="240"/>
      <c r="J39" s="241"/>
      <c r="K39" s="453"/>
      <c r="M39" s="3"/>
      <c r="N39" s="3"/>
      <c r="O39" s="3"/>
      <c r="P39" s="3"/>
      <c r="Q39" s="3"/>
      <c r="R39" s="3"/>
      <c r="S39" s="3"/>
      <c r="T39" s="3"/>
    </row>
    <row r="40" spans="1:20" s="37" customFormat="1" ht="33" customHeight="1" x14ac:dyDescent="0.2">
      <c r="A40" s="36"/>
      <c r="B40" s="206"/>
      <c r="C40" s="232">
        <v>100000</v>
      </c>
      <c r="D40" s="233">
        <v>1</v>
      </c>
      <c r="E40" s="355">
        <v>57</v>
      </c>
      <c r="F40" s="356">
        <v>64</v>
      </c>
      <c r="G40" s="244"/>
      <c r="H40" s="245"/>
      <c r="I40" s="244"/>
      <c r="J40" s="245"/>
      <c r="K40" s="453"/>
      <c r="M40" s="3"/>
      <c r="N40" s="3"/>
      <c r="O40" s="3"/>
      <c r="P40" s="3"/>
      <c r="Q40" s="3"/>
      <c r="R40" s="3"/>
      <c r="S40" s="3"/>
      <c r="T40" s="3"/>
    </row>
    <row r="41" spans="1:20" s="37" customFormat="1" ht="33" customHeight="1" x14ac:dyDescent="0.2">
      <c r="A41" s="36"/>
      <c r="B41" s="206"/>
      <c r="C41" s="232">
        <v>1000000</v>
      </c>
      <c r="D41" s="233">
        <v>1</v>
      </c>
      <c r="E41" s="355">
        <v>6</v>
      </c>
      <c r="F41" s="356">
        <v>2</v>
      </c>
      <c r="G41" s="244"/>
      <c r="H41" s="245"/>
      <c r="I41" s="244"/>
      <c r="J41" s="245"/>
      <c r="K41" s="453"/>
      <c r="M41" s="3"/>
      <c r="N41" s="3"/>
      <c r="O41" s="3"/>
      <c r="P41" s="3"/>
      <c r="Q41" s="3"/>
      <c r="R41" s="3"/>
      <c r="S41" s="3"/>
      <c r="T41" s="3"/>
    </row>
    <row r="42" spans="1:20" s="37" customFormat="1" ht="33" customHeight="1" thickBot="1" x14ac:dyDescent="0.25">
      <c r="A42" s="36"/>
      <c r="B42" s="206"/>
      <c r="C42" s="246">
        <v>10000000</v>
      </c>
      <c r="D42" s="247">
        <v>1</v>
      </c>
      <c r="E42" s="357">
        <v>0</v>
      </c>
      <c r="F42" s="358">
        <v>0</v>
      </c>
      <c r="G42" s="250"/>
      <c r="H42" s="251"/>
      <c r="I42" s="250"/>
      <c r="J42" s="251"/>
      <c r="K42" s="453"/>
      <c r="M42" s="3"/>
      <c r="N42" s="3"/>
      <c r="O42" s="3"/>
      <c r="P42" s="3"/>
      <c r="Q42" s="3"/>
      <c r="R42" s="3"/>
      <c r="S42" s="3"/>
      <c r="T42" s="3"/>
    </row>
    <row r="43" spans="1:20" s="37" customFormat="1" ht="15" customHeight="1" thickBot="1" x14ac:dyDescent="0.25">
      <c r="A43" s="36"/>
      <c r="B43" s="206"/>
      <c r="C43" s="507"/>
      <c r="D43" s="406"/>
      <c r="E43" s="508"/>
      <c r="F43" s="509"/>
      <c r="G43" s="510"/>
      <c r="H43" s="510"/>
      <c r="I43" s="510"/>
      <c r="J43" s="511"/>
      <c r="K43" s="143"/>
      <c r="M43" s="3"/>
      <c r="N43" s="3"/>
      <c r="O43" s="3"/>
      <c r="P43" s="3"/>
      <c r="Q43" s="3"/>
      <c r="R43" s="3"/>
      <c r="S43" s="3"/>
      <c r="T43" s="3"/>
    </row>
    <row r="44" spans="1:20" s="37" customFormat="1" ht="49.5" customHeight="1" thickBot="1" x14ac:dyDescent="0.25">
      <c r="A44" s="36"/>
      <c r="B44" s="206"/>
      <c r="C44" s="468" t="s">
        <v>33</v>
      </c>
      <c r="D44" s="469"/>
      <c r="E44" s="454">
        <v>6100000</v>
      </c>
      <c r="F44" s="455"/>
      <c r="G44" s="417">
        <f>E44</f>
        <v>6100000</v>
      </c>
      <c r="H44" s="418"/>
      <c r="I44" s="419" t="s">
        <v>104</v>
      </c>
      <c r="J44" s="420"/>
      <c r="K44" s="143"/>
      <c r="M44" s="3"/>
      <c r="N44" s="3"/>
      <c r="O44" s="3"/>
      <c r="P44" s="3"/>
      <c r="Q44" s="3"/>
      <c r="R44" s="3"/>
      <c r="S44" s="3"/>
      <c r="T44" s="3"/>
    </row>
    <row r="45" spans="1:20" s="37" customFormat="1" ht="57.65" customHeight="1" x14ac:dyDescent="0.2">
      <c r="A45" s="36"/>
      <c r="B45" s="206"/>
      <c r="C45" s="252"/>
      <c r="D45" s="253"/>
      <c r="E45" s="446" t="s">
        <v>82</v>
      </c>
      <c r="F45" s="447"/>
      <c r="G45" s="447"/>
      <c r="H45" s="447"/>
      <c r="I45" s="447"/>
      <c r="J45" s="448"/>
      <c r="K45" s="143"/>
      <c r="M45" s="3"/>
      <c r="N45" s="3"/>
      <c r="O45" s="3"/>
      <c r="P45" s="3"/>
      <c r="Q45" s="3"/>
      <c r="R45" s="3"/>
      <c r="S45" s="3"/>
      <c r="T45" s="3"/>
    </row>
    <row r="46" spans="1:20" s="37" customFormat="1" ht="49.25" customHeight="1" thickBot="1" x14ac:dyDescent="0.25">
      <c r="A46" s="36"/>
      <c r="B46" s="206"/>
      <c r="C46" s="500" t="s">
        <v>34</v>
      </c>
      <c r="D46" s="501"/>
      <c r="E46" s="546" t="s">
        <v>178</v>
      </c>
      <c r="F46" s="547"/>
      <c r="G46" s="547"/>
      <c r="H46" s="547"/>
      <c r="I46" s="547"/>
      <c r="J46" s="548"/>
      <c r="K46" s="254"/>
      <c r="M46" s="11"/>
      <c r="N46" s="11"/>
      <c r="O46" s="11"/>
      <c r="P46" s="11"/>
      <c r="Q46" s="11"/>
      <c r="R46" s="11"/>
      <c r="S46" s="11"/>
      <c r="T46" s="11"/>
    </row>
    <row r="47" spans="1:20" s="37" customFormat="1" ht="6" customHeight="1" x14ac:dyDescent="0.2">
      <c r="A47" s="36"/>
      <c r="B47" s="205"/>
      <c r="C47" s="255"/>
      <c r="D47" s="256"/>
      <c r="E47" s="257"/>
      <c r="F47" s="258"/>
      <c r="G47" s="257"/>
      <c r="H47" s="258"/>
      <c r="I47" s="257"/>
      <c r="J47" s="258"/>
      <c r="K47" s="206"/>
      <c r="M47" s="3"/>
      <c r="N47" s="3"/>
      <c r="O47" s="3"/>
      <c r="P47" s="3"/>
      <c r="Q47" s="3"/>
      <c r="R47" s="3"/>
      <c r="S47" s="3"/>
      <c r="T47" s="3"/>
    </row>
    <row r="48" spans="1:20" s="35" customFormat="1" ht="27.75" customHeight="1" x14ac:dyDescent="0.2">
      <c r="A48" s="34"/>
      <c r="B48" s="185" t="s">
        <v>101</v>
      </c>
      <c r="C48" s="204"/>
      <c r="D48" s="204"/>
      <c r="E48" s="213"/>
      <c r="F48" s="204"/>
      <c r="G48" s="204"/>
      <c r="H48" s="214"/>
      <c r="I48" s="204"/>
      <c r="J48" s="204"/>
      <c r="K48" s="204"/>
      <c r="M48" s="11"/>
      <c r="N48" s="11"/>
      <c r="O48" s="11"/>
      <c r="P48" s="11"/>
      <c r="Q48" s="11"/>
      <c r="R48" s="11"/>
      <c r="S48" s="11"/>
      <c r="T48" s="11"/>
    </row>
    <row r="49" spans="1:20" s="35" customFormat="1" ht="24" customHeight="1" thickBot="1" x14ac:dyDescent="0.25">
      <c r="A49" s="34"/>
      <c r="B49" s="185"/>
      <c r="C49" s="259"/>
      <c r="D49" s="260"/>
      <c r="E49" s="426" t="s">
        <v>15</v>
      </c>
      <c r="F49" s="427"/>
      <c r="G49" s="428"/>
      <c r="H49" s="429"/>
      <c r="I49" s="407"/>
      <c r="J49" s="408"/>
      <c r="K49" s="204"/>
      <c r="M49" s="3"/>
      <c r="N49" s="3"/>
      <c r="O49" s="3"/>
      <c r="P49" s="3"/>
      <c r="Q49" s="3"/>
      <c r="R49" s="3"/>
      <c r="S49" s="3"/>
      <c r="T49" s="3"/>
    </row>
    <row r="50" spans="1:20" s="37" customFormat="1" ht="50.25" customHeight="1" thickBot="1" x14ac:dyDescent="0.25">
      <c r="A50" s="36"/>
      <c r="B50" s="206"/>
      <c r="C50" s="411" t="s">
        <v>54</v>
      </c>
      <c r="D50" s="412"/>
      <c r="E50" s="421">
        <v>13000</v>
      </c>
      <c r="F50" s="422"/>
      <c r="G50" s="423"/>
      <c r="H50" s="424"/>
      <c r="I50" s="424"/>
      <c r="J50" s="425"/>
      <c r="K50" s="143"/>
      <c r="M50" s="1"/>
      <c r="N50"/>
      <c r="O50"/>
      <c r="P50"/>
      <c r="Q50"/>
      <c r="R50"/>
      <c r="S50"/>
      <c r="T50"/>
    </row>
    <row r="51" spans="1:20" s="37" customFormat="1" ht="57.65" customHeight="1" thickBot="1" x14ac:dyDescent="0.25">
      <c r="A51" s="36"/>
      <c r="B51" s="206"/>
      <c r="C51" s="261"/>
      <c r="D51" s="262"/>
      <c r="E51" s="446" t="s">
        <v>81</v>
      </c>
      <c r="F51" s="447"/>
      <c r="G51" s="447"/>
      <c r="H51" s="447"/>
      <c r="I51" s="447"/>
      <c r="J51" s="448"/>
      <c r="K51" s="143"/>
      <c r="M51" s="5"/>
      <c r="N51" s="5"/>
      <c r="O51" s="4"/>
      <c r="P51" s="4"/>
      <c r="Q51" s="4"/>
      <c r="R51" s="4"/>
      <c r="S51" s="4"/>
      <c r="T51" s="4"/>
    </row>
    <row r="52" spans="1:20" s="37" customFormat="1" ht="50.25" customHeight="1" thickBot="1" x14ac:dyDescent="0.25">
      <c r="A52" s="36"/>
      <c r="B52" s="206"/>
      <c r="C52" s="403" t="s">
        <v>52</v>
      </c>
      <c r="D52" s="404"/>
      <c r="E52" s="413" t="s">
        <v>99</v>
      </c>
      <c r="F52" s="414"/>
      <c r="G52" s="415"/>
      <c r="H52" s="415"/>
      <c r="I52" s="415"/>
      <c r="J52" s="416"/>
      <c r="K52" s="143"/>
      <c r="M52" s="5"/>
      <c r="N52" s="4"/>
      <c r="O52" s="4"/>
      <c r="P52" s="4"/>
      <c r="Q52" s="4"/>
      <c r="R52" s="4"/>
      <c r="S52" s="4"/>
      <c r="T52" s="4"/>
    </row>
    <row r="53" spans="1:20" s="37" customFormat="1" ht="50.25" customHeight="1" thickBot="1" x14ac:dyDescent="0.25">
      <c r="A53" s="36"/>
      <c r="B53" s="206"/>
      <c r="C53" s="405" t="s">
        <v>53</v>
      </c>
      <c r="D53" s="406"/>
      <c r="E53" s="413" t="s">
        <v>179</v>
      </c>
      <c r="F53" s="414"/>
      <c r="G53" s="415"/>
      <c r="H53" s="415"/>
      <c r="I53" s="415"/>
      <c r="J53" s="416"/>
      <c r="K53" s="143"/>
      <c r="M53" s="5"/>
      <c r="N53" s="4"/>
      <c r="O53" s="4"/>
      <c r="P53" s="4"/>
      <c r="Q53" s="4"/>
      <c r="R53" s="4"/>
      <c r="S53" s="4"/>
      <c r="T53" s="4"/>
    </row>
    <row r="54" spans="1:20" ht="19" x14ac:dyDescent="0.2">
      <c r="L54"/>
      <c r="M54" s="5"/>
      <c r="N54" s="4"/>
      <c r="O54" s="4"/>
      <c r="P54" s="4"/>
      <c r="Q54" s="4"/>
      <c r="R54" s="4"/>
      <c r="S54" s="4"/>
      <c r="T54" s="4"/>
    </row>
    <row r="55" spans="1:20" s="38" customFormat="1" ht="28.25" customHeight="1" x14ac:dyDescent="0.2">
      <c r="B55" s="263" t="s">
        <v>37</v>
      </c>
      <c r="C55" s="263"/>
      <c r="D55" s="263"/>
      <c r="E55" s="263"/>
      <c r="F55" s="263"/>
      <c r="G55" s="263"/>
      <c r="H55" s="263"/>
      <c r="I55" s="263"/>
      <c r="J55" s="263"/>
      <c r="K55" s="263"/>
      <c r="M55" s="5"/>
      <c r="N55" s="4"/>
      <c r="O55" s="4"/>
      <c r="P55" s="4"/>
      <c r="Q55" s="4"/>
      <c r="R55" s="4"/>
      <c r="S55" s="4"/>
      <c r="T55" s="4"/>
    </row>
    <row r="56" spans="1:20" s="38" customFormat="1" ht="28.25" customHeight="1" x14ac:dyDescent="0.2">
      <c r="A56" s="39"/>
      <c r="B56" s="263" t="s">
        <v>38</v>
      </c>
      <c r="C56" s="263"/>
      <c r="D56" s="263"/>
      <c r="E56" s="263"/>
      <c r="F56" s="263"/>
      <c r="G56" s="263"/>
      <c r="H56" s="263"/>
      <c r="I56" s="263"/>
      <c r="J56" s="263"/>
      <c r="K56" s="263"/>
      <c r="M56" s="5"/>
      <c r="N56" s="4"/>
      <c r="O56" s="4"/>
      <c r="P56" s="4"/>
      <c r="Q56" s="4"/>
      <c r="R56" s="4"/>
      <c r="S56" s="4"/>
      <c r="T56" s="4"/>
    </row>
    <row r="57" spans="1:20" s="38" customFormat="1" ht="28.25" customHeight="1" x14ac:dyDescent="0.2">
      <c r="A57" s="39"/>
      <c r="B57" s="185" t="s">
        <v>55</v>
      </c>
      <c r="C57" s="185"/>
      <c r="D57" s="263"/>
      <c r="E57" s="263"/>
      <c r="F57" s="263"/>
      <c r="G57" s="263"/>
      <c r="H57" s="263"/>
      <c r="I57" s="263"/>
      <c r="J57" s="263"/>
      <c r="K57" s="263"/>
      <c r="M57" s="10"/>
      <c r="N57" s="4"/>
      <c r="O57" s="4"/>
      <c r="P57" s="4"/>
      <c r="Q57" s="4"/>
      <c r="R57" s="4"/>
      <c r="S57" s="4"/>
      <c r="T57" s="4"/>
    </row>
    <row r="58" spans="1:20" s="38" customFormat="1" ht="28.25" customHeight="1" x14ac:dyDescent="0.2">
      <c r="A58" s="39"/>
      <c r="B58" s="185"/>
      <c r="C58" s="185" t="s">
        <v>119</v>
      </c>
      <c r="D58" s="263"/>
      <c r="E58" s="263"/>
      <c r="F58" s="263"/>
      <c r="G58" s="263"/>
      <c r="H58" s="263"/>
      <c r="I58" s="263"/>
      <c r="J58" s="263"/>
      <c r="K58" s="263"/>
      <c r="M58" s="10"/>
      <c r="N58" s="4"/>
      <c r="O58" s="4"/>
      <c r="P58" s="4"/>
      <c r="Q58" s="4"/>
      <c r="R58" s="4"/>
      <c r="S58" s="4"/>
      <c r="T58" s="4"/>
    </row>
    <row r="59" spans="1:20" s="38" customFormat="1" ht="28" customHeight="1" x14ac:dyDescent="0.2">
      <c r="A59" s="39"/>
      <c r="B59" s="185"/>
      <c r="C59" s="264" t="s">
        <v>115</v>
      </c>
      <c r="D59" s="341">
        <v>1</v>
      </c>
      <c r="E59" s="265" t="s">
        <v>130</v>
      </c>
      <c r="F59" s="266"/>
      <c r="G59" s="266"/>
      <c r="H59" s="266"/>
      <c r="I59" s="266"/>
      <c r="J59" s="267"/>
      <c r="K59" s="204"/>
      <c r="M59" s="10"/>
      <c r="N59" s="4"/>
      <c r="O59" s="4"/>
      <c r="P59" s="4"/>
      <c r="Q59" s="4"/>
      <c r="R59" s="4"/>
      <c r="S59" s="4"/>
      <c r="T59" s="4"/>
    </row>
    <row r="60" spans="1:20" s="38" customFormat="1" ht="28" customHeight="1" x14ac:dyDescent="0.2">
      <c r="A60" s="39"/>
      <c r="B60" s="185"/>
      <c r="C60" s="264" t="s">
        <v>117</v>
      </c>
      <c r="D60" s="341">
        <v>3</v>
      </c>
      <c r="E60" s="265" t="s">
        <v>116</v>
      </c>
      <c r="F60" s="268"/>
      <c r="G60" s="268"/>
      <c r="H60" s="268"/>
      <c r="I60" s="268"/>
      <c r="J60" s="269"/>
      <c r="K60" s="204"/>
      <c r="M60" s="10"/>
      <c r="N60" s="4"/>
      <c r="O60" s="4"/>
      <c r="P60" s="4"/>
      <c r="Q60" s="4"/>
      <c r="R60" s="4"/>
      <c r="S60" s="4"/>
      <c r="T60" s="4"/>
    </row>
    <row r="61" spans="1:20" s="38" customFormat="1" ht="28" customHeight="1" x14ac:dyDescent="0.2">
      <c r="A61" s="39"/>
      <c r="B61" s="185"/>
      <c r="C61" s="270"/>
      <c r="D61" s="341">
        <v>3</v>
      </c>
      <c r="E61" s="265" t="s">
        <v>118</v>
      </c>
      <c r="F61" s="266"/>
      <c r="G61" s="266"/>
      <c r="H61" s="266"/>
      <c r="I61" s="266"/>
      <c r="J61" s="267"/>
      <c r="K61" s="204"/>
      <c r="M61" s="10"/>
      <c r="N61" s="4"/>
      <c r="O61" s="4"/>
      <c r="P61" s="4"/>
      <c r="Q61" s="4"/>
      <c r="R61" s="4"/>
      <c r="S61" s="4"/>
      <c r="T61" s="4"/>
    </row>
    <row r="62" spans="1:20" s="38" customFormat="1" ht="28" customHeight="1" x14ac:dyDescent="0.2">
      <c r="A62" s="39"/>
      <c r="B62" s="185"/>
      <c r="C62" s="271"/>
      <c r="D62" s="342"/>
      <c r="E62" s="272" t="s">
        <v>123</v>
      </c>
      <c r="F62" s="273"/>
      <c r="G62" s="273"/>
      <c r="H62" s="273"/>
      <c r="I62" s="273"/>
      <c r="J62" s="274"/>
      <c r="K62" s="204"/>
      <c r="M62" s="10"/>
      <c r="N62" s="4"/>
      <c r="O62" s="4"/>
      <c r="P62" s="4"/>
      <c r="Q62" s="4"/>
      <c r="R62" s="4"/>
      <c r="S62" s="4"/>
      <c r="T62" s="4"/>
    </row>
    <row r="63" spans="1:20" s="35" customFormat="1" ht="28" customHeight="1" x14ac:dyDescent="0.2">
      <c r="A63" s="34"/>
      <c r="B63" s="185"/>
      <c r="C63" s="275" t="s">
        <v>121</v>
      </c>
      <c r="D63" s="343"/>
      <c r="E63" s="276" t="s">
        <v>122</v>
      </c>
      <c r="F63" s="277"/>
      <c r="G63" s="277"/>
      <c r="H63" s="277"/>
      <c r="I63" s="277"/>
      <c r="J63" s="278"/>
      <c r="K63" s="204"/>
      <c r="M63" s="43" t="str">
        <f>IF(E63="●","２","　")</f>
        <v>　</v>
      </c>
      <c r="N63" s="3"/>
      <c r="O63" s="11"/>
      <c r="P63" s="11"/>
      <c r="Q63" s="11"/>
      <c r="R63" s="11"/>
      <c r="S63" s="11"/>
      <c r="T63" s="4"/>
    </row>
    <row r="64" spans="1:20" s="35" customFormat="1" ht="28" customHeight="1" x14ac:dyDescent="0.2">
      <c r="A64" s="34"/>
      <c r="B64" s="185"/>
      <c r="C64" s="279"/>
      <c r="D64" s="384" t="s">
        <v>124</v>
      </c>
      <c r="E64" s="385"/>
      <c r="F64" s="385"/>
      <c r="G64" s="385"/>
      <c r="H64" s="385"/>
      <c r="I64" s="206"/>
      <c r="J64" s="280"/>
      <c r="K64" s="204"/>
      <c r="M64" s="43"/>
      <c r="N64" s="3"/>
      <c r="O64" s="11"/>
      <c r="P64" s="11"/>
      <c r="Q64" s="11"/>
      <c r="R64" s="11"/>
      <c r="S64" s="11"/>
      <c r="T64" s="4"/>
    </row>
    <row r="65" spans="1:20" s="35" customFormat="1" ht="28" customHeight="1" x14ac:dyDescent="0.2">
      <c r="A65" s="34"/>
      <c r="B65" s="185"/>
      <c r="C65" s="279"/>
      <c r="D65" s="359"/>
      <c r="E65" s="282" t="s">
        <v>125</v>
      </c>
      <c r="F65" s="283"/>
      <c r="G65" s="283"/>
      <c r="H65" s="283"/>
      <c r="I65" s="283"/>
      <c r="J65" s="284"/>
      <c r="K65" s="204"/>
      <c r="M65" s="43"/>
      <c r="N65" s="3"/>
      <c r="O65" s="11"/>
      <c r="P65" s="11"/>
      <c r="Q65" s="11"/>
      <c r="R65" s="11"/>
      <c r="S65" s="11"/>
      <c r="T65" s="4"/>
    </row>
    <row r="66" spans="1:20" s="35" customFormat="1" ht="28" customHeight="1" x14ac:dyDescent="0.2">
      <c r="A66" s="34"/>
      <c r="B66" s="185"/>
      <c r="C66" s="279"/>
      <c r="D66" s="345"/>
      <c r="E66" s="286" t="s">
        <v>126</v>
      </c>
      <c r="F66" s="287"/>
      <c r="G66" s="287"/>
      <c r="H66" s="287"/>
      <c r="I66" s="287"/>
      <c r="J66" s="288"/>
      <c r="K66" s="204"/>
      <c r="M66" s="43"/>
      <c r="N66" s="3"/>
      <c r="O66" s="11"/>
      <c r="P66" s="11"/>
      <c r="Q66" s="11"/>
      <c r="R66" s="11"/>
      <c r="S66" s="11"/>
      <c r="T66" s="4"/>
    </row>
    <row r="67" spans="1:20" s="35" customFormat="1" ht="28" customHeight="1" x14ac:dyDescent="0.2">
      <c r="A67" s="34"/>
      <c r="B67" s="185"/>
      <c r="C67" s="279"/>
      <c r="D67" s="384" t="s">
        <v>127</v>
      </c>
      <c r="E67" s="385"/>
      <c r="F67" s="386"/>
      <c r="G67" s="386"/>
      <c r="H67" s="386"/>
      <c r="I67" s="386"/>
      <c r="J67" s="387"/>
      <c r="K67" s="204"/>
      <c r="M67" s="43"/>
      <c r="N67" s="3"/>
      <c r="O67" s="11"/>
      <c r="P67" s="11"/>
      <c r="Q67" s="11"/>
      <c r="R67" s="11"/>
      <c r="S67" s="11"/>
      <c r="T67" s="4"/>
    </row>
    <row r="68" spans="1:20" s="35" customFormat="1" ht="28" customHeight="1" x14ac:dyDescent="0.2">
      <c r="A68" s="34"/>
      <c r="B68" s="185"/>
      <c r="C68" s="279"/>
      <c r="D68" s="344">
        <v>1</v>
      </c>
      <c r="E68" s="289" t="s">
        <v>128</v>
      </c>
      <c r="F68" s="290"/>
      <c r="G68" s="290"/>
      <c r="H68" s="290"/>
      <c r="I68" s="290"/>
      <c r="J68" s="291"/>
      <c r="K68" s="204"/>
      <c r="M68" s="43"/>
      <c r="N68" s="3"/>
      <c r="O68" s="11"/>
      <c r="P68" s="11"/>
      <c r="Q68" s="11"/>
      <c r="R68" s="11"/>
      <c r="S68" s="11"/>
      <c r="T68" s="4"/>
    </row>
    <row r="69" spans="1:20" s="35" customFormat="1" ht="28" customHeight="1" x14ac:dyDescent="0.2">
      <c r="A69" s="34"/>
      <c r="B69" s="185"/>
      <c r="C69" s="270"/>
      <c r="D69" s="345">
        <v>2</v>
      </c>
      <c r="E69" s="286" t="s">
        <v>129</v>
      </c>
      <c r="F69" s="287"/>
      <c r="G69" s="287"/>
      <c r="H69" s="287"/>
      <c r="I69" s="287"/>
      <c r="J69" s="288"/>
      <c r="K69" s="204"/>
      <c r="M69" s="43"/>
      <c r="N69" s="3"/>
      <c r="O69" s="11"/>
      <c r="P69" s="11"/>
      <c r="Q69" s="11"/>
      <c r="R69" s="11"/>
      <c r="S69" s="11"/>
      <c r="T69" s="4"/>
    </row>
    <row r="70" spans="1:20" s="38" customFormat="1" ht="28.25" customHeight="1" x14ac:dyDescent="0.2">
      <c r="A70" s="39"/>
      <c r="B70" s="185"/>
      <c r="C70" s="185" t="s">
        <v>120</v>
      </c>
      <c r="D70" s="263"/>
      <c r="E70" s="263"/>
      <c r="F70" s="263"/>
      <c r="G70" s="263"/>
      <c r="H70" s="263"/>
      <c r="I70" s="263"/>
      <c r="J70" s="263"/>
      <c r="K70" s="263"/>
      <c r="M70" s="10"/>
      <c r="N70" s="4"/>
      <c r="O70" s="4"/>
      <c r="P70" s="4"/>
      <c r="Q70" s="4"/>
      <c r="R70" s="4"/>
      <c r="S70" s="4"/>
      <c r="T70" s="4"/>
    </row>
    <row r="71" spans="1:20" s="35" customFormat="1" ht="52" customHeight="1" x14ac:dyDescent="0.2">
      <c r="A71" s="34"/>
      <c r="B71" s="185"/>
      <c r="C71" s="292" t="s">
        <v>131</v>
      </c>
      <c r="D71" s="341">
        <v>2</v>
      </c>
      <c r="E71" s="265" t="s">
        <v>132</v>
      </c>
      <c r="F71" s="266"/>
      <c r="G71" s="266"/>
      <c r="H71" s="266"/>
      <c r="I71" s="266"/>
      <c r="J71" s="267"/>
      <c r="K71" s="204"/>
      <c r="M71" s="43"/>
      <c r="N71" s="3"/>
      <c r="O71" s="11"/>
      <c r="P71" s="11"/>
      <c r="Q71" s="11"/>
      <c r="R71" s="11"/>
      <c r="S71" s="11"/>
      <c r="T71" s="4"/>
    </row>
    <row r="72" spans="1:20" s="38" customFormat="1" ht="29" customHeight="1" x14ac:dyDescent="0.2">
      <c r="A72" s="39"/>
      <c r="B72" s="185"/>
      <c r="C72" s="185" t="s">
        <v>133</v>
      </c>
      <c r="D72" s="346"/>
      <c r="E72" s="263"/>
      <c r="F72" s="263"/>
      <c r="G72" s="263"/>
      <c r="H72" s="263"/>
      <c r="I72" s="263"/>
      <c r="J72" s="263"/>
      <c r="K72" s="263"/>
      <c r="M72" s="10"/>
      <c r="N72" s="4"/>
      <c r="O72" s="4"/>
      <c r="P72" s="4"/>
      <c r="Q72" s="4"/>
      <c r="R72" s="4"/>
      <c r="S72" s="4"/>
      <c r="T72" s="4"/>
    </row>
    <row r="73" spans="1:20" s="35" customFormat="1" ht="52" customHeight="1" x14ac:dyDescent="0.2">
      <c r="A73" s="34"/>
      <c r="B73" s="185"/>
      <c r="C73" s="292" t="s">
        <v>134</v>
      </c>
      <c r="D73" s="341">
        <v>2</v>
      </c>
      <c r="E73" s="265" t="s">
        <v>135</v>
      </c>
      <c r="F73" s="266"/>
      <c r="G73" s="266"/>
      <c r="H73" s="266"/>
      <c r="I73" s="266"/>
      <c r="J73" s="267"/>
      <c r="K73" s="204"/>
      <c r="M73" s="43"/>
      <c r="N73" s="3"/>
      <c r="O73" s="11"/>
      <c r="P73" s="11"/>
      <c r="Q73" s="11"/>
      <c r="R73" s="11"/>
      <c r="S73" s="11"/>
      <c r="T73" s="4"/>
    </row>
    <row r="74" spans="1:20" s="38" customFormat="1" ht="28" customHeight="1" x14ac:dyDescent="0.2">
      <c r="A74" s="39"/>
      <c r="B74" s="185"/>
      <c r="C74" s="185" t="s">
        <v>136</v>
      </c>
      <c r="D74" s="263"/>
      <c r="E74" s="263"/>
      <c r="F74" s="263"/>
      <c r="G74" s="263"/>
      <c r="H74" s="263"/>
      <c r="I74" s="263"/>
      <c r="J74" s="263"/>
      <c r="K74" s="263"/>
      <c r="M74" s="10"/>
      <c r="N74" s="4"/>
      <c r="O74" s="4"/>
      <c r="P74" s="4"/>
      <c r="Q74" s="4"/>
      <c r="R74" s="4"/>
      <c r="S74" s="4"/>
      <c r="T74" s="4"/>
    </row>
    <row r="75" spans="1:20" s="35" customFormat="1" ht="28.25" customHeight="1" thickBot="1" x14ac:dyDescent="0.25">
      <c r="A75" s="34"/>
      <c r="B75" s="185"/>
      <c r="C75" s="185" t="s">
        <v>139</v>
      </c>
      <c r="D75" s="204"/>
      <c r="E75" s="204"/>
      <c r="F75" s="204"/>
      <c r="G75" s="204"/>
      <c r="H75" s="204"/>
      <c r="I75" s="204"/>
      <c r="J75" s="204"/>
      <c r="K75" s="204"/>
      <c r="M75" s="43" t="str">
        <f>IF(E75="●","３","　")</f>
        <v>　</v>
      </c>
      <c r="N75" s="3"/>
      <c r="O75" s="11"/>
      <c r="P75" s="11"/>
      <c r="Q75" s="11"/>
      <c r="R75" s="11"/>
      <c r="S75" s="11"/>
      <c r="T75" s="11"/>
    </row>
    <row r="76" spans="1:20" s="3" customFormat="1" ht="28.25" customHeight="1" thickBot="1" x14ac:dyDescent="0.25">
      <c r="A76" s="2"/>
      <c r="B76" s="171"/>
      <c r="C76" s="293"/>
      <c r="D76" s="360"/>
      <c r="E76" s="294" t="s">
        <v>142</v>
      </c>
      <c r="F76" s="295"/>
      <c r="G76" s="296"/>
      <c r="H76" s="296"/>
      <c r="I76" s="296"/>
      <c r="J76" s="297"/>
      <c r="K76" s="298"/>
      <c r="M76" s="2"/>
      <c r="N76" s="2"/>
      <c r="O76" s="2"/>
    </row>
    <row r="77" spans="1:20" s="3" customFormat="1" ht="28.25" customHeight="1" x14ac:dyDescent="0.2">
      <c r="A77" s="2"/>
      <c r="B77" s="171"/>
      <c r="C77" s="299" t="s">
        <v>138</v>
      </c>
      <c r="D77" s="361"/>
      <c r="E77" s="294" t="s">
        <v>141</v>
      </c>
      <c r="F77" s="300"/>
      <c r="G77" s="301"/>
      <c r="H77" s="301"/>
      <c r="I77" s="301"/>
      <c r="J77" s="302"/>
      <c r="K77" s="298"/>
      <c r="M77" s="10"/>
      <c r="N77" s="2"/>
      <c r="O77" s="2"/>
    </row>
    <row r="78" spans="1:20" s="3" customFormat="1" ht="28.25" customHeight="1" x14ac:dyDescent="0.2">
      <c r="A78" s="2"/>
      <c r="B78" s="171"/>
      <c r="C78" s="299"/>
      <c r="D78" s="361"/>
      <c r="E78" s="282" t="s">
        <v>140</v>
      </c>
      <c r="F78" s="300"/>
      <c r="G78" s="301"/>
      <c r="H78" s="301"/>
      <c r="I78" s="301"/>
      <c r="J78" s="302"/>
      <c r="K78" s="298"/>
      <c r="M78" s="10"/>
      <c r="N78" s="2"/>
      <c r="O78" s="2"/>
    </row>
    <row r="79" spans="1:20" s="3" customFormat="1" ht="28.25" customHeight="1" x14ac:dyDescent="0.2">
      <c r="A79" s="2"/>
      <c r="B79" s="171"/>
      <c r="C79" s="299"/>
      <c r="D79" s="361"/>
      <c r="E79" s="303" t="s">
        <v>39</v>
      </c>
      <c r="F79" s="304"/>
      <c r="G79" s="283"/>
      <c r="H79" s="283"/>
      <c r="I79" s="283"/>
      <c r="J79" s="305"/>
      <c r="K79" s="224"/>
      <c r="M79" s="42"/>
      <c r="N79" s="2"/>
      <c r="O79" s="2"/>
    </row>
    <row r="80" spans="1:20" s="3" customFormat="1" ht="28.25" customHeight="1" thickBot="1" x14ac:dyDescent="0.25">
      <c r="A80" s="2"/>
      <c r="B80" s="171"/>
      <c r="C80" s="193"/>
      <c r="D80" s="362" t="s">
        <v>172</v>
      </c>
      <c r="E80" s="306" t="s">
        <v>40</v>
      </c>
      <c r="F80" s="307"/>
      <c r="G80" s="308"/>
      <c r="H80" s="308"/>
      <c r="I80" s="308"/>
      <c r="J80" s="309"/>
      <c r="K80" s="224"/>
      <c r="M80" s="43" t="str">
        <f>IF(E80="●","１","　")</f>
        <v>　</v>
      </c>
      <c r="N80" s="2"/>
    </row>
    <row r="81" spans="1:20" s="3" customFormat="1" ht="16.75" customHeight="1" x14ac:dyDescent="0.2">
      <c r="A81" s="2"/>
      <c r="B81" s="212"/>
      <c r="C81" s="205"/>
      <c r="D81" s="206"/>
      <c r="E81" s="310"/>
      <c r="F81" s="206"/>
      <c r="G81" s="206"/>
      <c r="H81" s="206"/>
      <c r="I81" s="206"/>
      <c r="J81" s="206"/>
      <c r="K81" s="206"/>
      <c r="M81" s="43" t="str">
        <f>IF(E81="●","２","　")</f>
        <v>　</v>
      </c>
    </row>
    <row r="82" spans="1:20" s="11" customFormat="1" ht="28.25" customHeight="1" thickBot="1" x14ac:dyDescent="0.25">
      <c r="A82" s="10"/>
      <c r="B82" s="168" t="s">
        <v>137</v>
      </c>
      <c r="C82" s="185"/>
      <c r="D82" s="204"/>
      <c r="E82" s="311"/>
      <c r="F82" s="204"/>
      <c r="G82" s="204"/>
      <c r="H82" s="204"/>
      <c r="I82" s="204"/>
      <c r="J82" s="204"/>
      <c r="K82" s="204"/>
      <c r="M82" s="43" t="str">
        <f>IF(E82="●","３","　")</f>
        <v>　</v>
      </c>
      <c r="N82" s="3"/>
      <c r="T82" s="3"/>
    </row>
    <row r="83" spans="1:20" s="11" customFormat="1" ht="28.25" customHeight="1" thickBot="1" x14ac:dyDescent="0.25">
      <c r="A83" s="10"/>
      <c r="B83" s="168"/>
      <c r="C83" s="312"/>
      <c r="D83" s="313"/>
      <c r="E83" s="314" t="s">
        <v>56</v>
      </c>
      <c r="F83" s="315"/>
      <c r="G83" s="315"/>
      <c r="H83" s="315"/>
      <c r="I83" s="315"/>
      <c r="J83" s="184"/>
      <c r="K83" s="224"/>
      <c r="M83" s="43" t="str">
        <f>IF(E83="●","４","　")</f>
        <v>　</v>
      </c>
    </row>
    <row r="84" spans="1:20" s="3" customFormat="1" ht="28.25" customHeight="1" x14ac:dyDescent="0.2">
      <c r="A84" s="2"/>
      <c r="B84" s="212"/>
      <c r="C84" s="388" t="s">
        <v>41</v>
      </c>
      <c r="D84" s="389"/>
      <c r="E84" s="316"/>
      <c r="F84" s="317" t="s">
        <v>42</v>
      </c>
      <c r="G84" s="318"/>
      <c r="H84" s="318"/>
      <c r="I84" s="318"/>
      <c r="J84" s="319"/>
      <c r="K84" s="224"/>
      <c r="M84" s="43" t="str">
        <f>IF(E84="●","５","　")</f>
        <v>　</v>
      </c>
      <c r="T84" s="11"/>
    </row>
    <row r="85" spans="1:20" s="3" customFormat="1" ht="28.25" customHeight="1" x14ac:dyDescent="0.2">
      <c r="A85" s="2"/>
      <c r="B85" s="212"/>
      <c r="C85" s="401"/>
      <c r="D85" s="402"/>
      <c r="E85" s="320"/>
      <c r="F85" s="321" t="s">
        <v>43</v>
      </c>
      <c r="G85" s="322"/>
      <c r="H85" s="322"/>
      <c r="I85" s="259"/>
      <c r="J85" s="323"/>
      <c r="K85" s="224"/>
      <c r="M85" s="2"/>
    </row>
    <row r="86" spans="1:20" s="3" customFormat="1" ht="28.25" customHeight="1" thickBot="1" x14ac:dyDescent="0.25">
      <c r="A86" s="2"/>
      <c r="B86" s="212"/>
      <c r="C86" s="401"/>
      <c r="D86" s="402"/>
      <c r="E86" s="320"/>
      <c r="F86" s="279" t="s">
        <v>44</v>
      </c>
      <c r="G86" s="324"/>
      <c r="H86" s="325"/>
      <c r="I86" s="326"/>
      <c r="J86" s="327"/>
      <c r="K86" s="224"/>
      <c r="M86" s="10"/>
    </row>
    <row r="87" spans="1:20" s="3" customFormat="1" ht="28.25" customHeight="1" x14ac:dyDescent="0.2">
      <c r="A87" s="2"/>
      <c r="B87" s="212"/>
      <c r="C87" s="388" t="s">
        <v>45</v>
      </c>
      <c r="D87" s="389"/>
      <c r="E87" s="328" t="s">
        <v>100</v>
      </c>
      <c r="F87" s="329" t="s">
        <v>46</v>
      </c>
      <c r="G87" s="330"/>
      <c r="H87" s="318"/>
      <c r="I87" s="318"/>
      <c r="J87" s="319"/>
      <c r="K87" s="224"/>
      <c r="M87" s="44" t="str">
        <f>IF(C87="●","１","　")</f>
        <v>　</v>
      </c>
    </row>
    <row r="88" spans="1:20" s="3" customFormat="1" ht="28.25" customHeight="1" thickBot="1" x14ac:dyDescent="0.25">
      <c r="A88" s="2"/>
      <c r="B88" s="212"/>
      <c r="C88" s="390"/>
      <c r="D88" s="391"/>
      <c r="E88" s="331"/>
      <c r="F88" s="332" t="s">
        <v>47</v>
      </c>
      <c r="G88" s="333"/>
      <c r="H88" s="326"/>
      <c r="I88" s="326"/>
      <c r="J88" s="197"/>
      <c r="K88" s="224"/>
      <c r="M88" s="44" t="str">
        <f>IF(C88="●","２","　")</f>
        <v>　</v>
      </c>
    </row>
    <row r="89" spans="1:20" s="3" customFormat="1" ht="34.25" customHeight="1" x14ac:dyDescent="0.2">
      <c r="A89" s="2"/>
      <c r="B89" s="212"/>
      <c r="C89" s="392" t="s">
        <v>48</v>
      </c>
      <c r="D89" s="393"/>
      <c r="E89" s="328" t="s">
        <v>100</v>
      </c>
      <c r="F89" s="334" t="s">
        <v>49</v>
      </c>
      <c r="G89" s="335"/>
      <c r="H89" s="335"/>
      <c r="I89" s="335"/>
      <c r="J89" s="335"/>
      <c r="K89" s="298"/>
      <c r="M89" s="10"/>
    </row>
    <row r="90" spans="1:20" s="3" customFormat="1" ht="34.25" customHeight="1" x14ac:dyDescent="0.2">
      <c r="A90" s="2"/>
      <c r="B90" s="212"/>
      <c r="C90" s="394"/>
      <c r="D90" s="395"/>
      <c r="E90" s="320"/>
      <c r="F90" s="336" t="s">
        <v>50</v>
      </c>
      <c r="G90" s="337"/>
      <c r="H90" s="337"/>
      <c r="I90" s="337"/>
      <c r="J90" s="337"/>
      <c r="K90" s="298"/>
      <c r="M90" s="2"/>
    </row>
    <row r="91" spans="1:20" s="3" customFormat="1" ht="34.25" customHeight="1" thickBot="1" x14ac:dyDescent="0.25">
      <c r="A91" s="2"/>
      <c r="B91" s="212"/>
      <c r="C91" s="396"/>
      <c r="D91" s="397"/>
      <c r="E91" s="338"/>
      <c r="F91" s="339" t="s">
        <v>51</v>
      </c>
      <c r="G91" s="340"/>
      <c r="H91" s="340"/>
      <c r="I91" s="340"/>
      <c r="J91" s="340"/>
      <c r="K91" s="298"/>
      <c r="M91" s="2"/>
    </row>
    <row r="92" spans="1:20" s="3" customFormat="1" ht="13.25" customHeight="1" x14ac:dyDescent="0.2">
      <c r="A92" s="2"/>
      <c r="B92" s="171"/>
      <c r="C92" s="171"/>
      <c r="D92" s="171"/>
      <c r="E92" s="171"/>
      <c r="F92" s="171"/>
      <c r="G92" s="171"/>
      <c r="H92" s="171"/>
      <c r="I92" s="171"/>
      <c r="J92" s="171"/>
      <c r="K92" s="171"/>
      <c r="M92" s="2"/>
    </row>
    <row r="93" spans="1:20" ht="19" x14ac:dyDescent="0.2">
      <c r="L93"/>
      <c r="M93" s="2"/>
      <c r="N93" s="11"/>
      <c r="O93" s="11"/>
      <c r="P93" s="11"/>
      <c r="Q93" s="11"/>
      <c r="R93" s="11"/>
      <c r="S93" s="11"/>
      <c r="T93" s="3"/>
    </row>
    <row r="94" spans="1:20" ht="19" x14ac:dyDescent="0.2">
      <c r="L94"/>
      <c r="M94" s="2"/>
      <c r="N94" s="3"/>
      <c r="O94" s="3"/>
      <c r="P94" s="3"/>
      <c r="Q94" s="3"/>
      <c r="R94" s="3"/>
      <c r="S94" s="3"/>
      <c r="T94" s="11"/>
    </row>
    <row r="95" spans="1:20" ht="16.5" x14ac:dyDescent="0.2">
      <c r="L95"/>
      <c r="N95" s="3"/>
      <c r="O95" s="3"/>
      <c r="P95" s="3"/>
      <c r="Q95" s="3"/>
      <c r="R95" s="3"/>
      <c r="S95" s="3"/>
      <c r="T95" s="3"/>
    </row>
    <row r="96" spans="1:20" ht="16.5" x14ac:dyDescent="0.2">
      <c r="L96"/>
      <c r="N96" s="3"/>
      <c r="O96" s="3"/>
      <c r="P96" s="3"/>
      <c r="Q96" s="3"/>
      <c r="R96" s="3"/>
      <c r="S96" s="3"/>
      <c r="T96" s="3"/>
    </row>
    <row r="97" spans="12:20" ht="16.5" x14ac:dyDescent="0.2">
      <c r="L97"/>
      <c r="N97" s="3"/>
      <c r="O97" s="3"/>
      <c r="P97" s="3"/>
      <c r="Q97" s="3"/>
      <c r="R97" s="3"/>
      <c r="S97" s="3"/>
      <c r="T97" s="3"/>
    </row>
    <row r="98" spans="12:20" ht="16.5" x14ac:dyDescent="0.2">
      <c r="L98"/>
      <c r="N98" s="3"/>
      <c r="O98" s="3"/>
      <c r="P98" s="3"/>
      <c r="Q98" s="3"/>
      <c r="R98" s="3"/>
      <c r="S98" s="3"/>
      <c r="T98" s="3"/>
    </row>
    <row r="99" spans="12:20" ht="16.5" x14ac:dyDescent="0.2">
      <c r="L99"/>
      <c r="T99" s="3"/>
    </row>
    <row r="100" spans="12:20" x14ac:dyDescent="0.2">
      <c r="L100"/>
    </row>
    <row r="101" spans="12:20" x14ac:dyDescent="0.2">
      <c r="L101"/>
    </row>
    <row r="102" spans="12:20" x14ac:dyDescent="0.2">
      <c r="L102"/>
    </row>
  </sheetData>
  <sheetProtection selectLockedCells="1"/>
  <mergeCells count="89">
    <mergeCell ref="C89:D91"/>
    <mergeCell ref="C53:D53"/>
    <mergeCell ref="E53:J53"/>
    <mergeCell ref="D64:H64"/>
    <mergeCell ref="D67:J67"/>
    <mergeCell ref="C84:D86"/>
    <mergeCell ref="C87:D88"/>
    <mergeCell ref="C52:D52"/>
    <mergeCell ref="E52:J52"/>
    <mergeCell ref="E45:J45"/>
    <mergeCell ref="C46:D46"/>
    <mergeCell ref="E46:J46"/>
    <mergeCell ref="E49:F49"/>
    <mergeCell ref="G49:H49"/>
    <mergeCell ref="I49:J49"/>
    <mergeCell ref="C50:D50"/>
    <mergeCell ref="E50:F50"/>
    <mergeCell ref="G50:H50"/>
    <mergeCell ref="I50:J50"/>
    <mergeCell ref="E51:J51"/>
    <mergeCell ref="J34:J35"/>
    <mergeCell ref="K36:K42"/>
    <mergeCell ref="C43:D43"/>
    <mergeCell ref="E43:J43"/>
    <mergeCell ref="C44:D44"/>
    <mergeCell ref="E44:F44"/>
    <mergeCell ref="G44:H44"/>
    <mergeCell ref="I44:J44"/>
    <mergeCell ref="D34:D35"/>
    <mergeCell ref="E34:E35"/>
    <mergeCell ref="F34:F35"/>
    <mergeCell ref="G34:G35"/>
    <mergeCell ref="H34:H35"/>
    <mergeCell ref="I34:I35"/>
    <mergeCell ref="J31:J32"/>
    <mergeCell ref="E29:E30"/>
    <mergeCell ref="F29:F30"/>
    <mergeCell ref="G29:G30"/>
    <mergeCell ref="H29:H30"/>
    <mergeCell ref="I29:I30"/>
    <mergeCell ref="J29:J30"/>
    <mergeCell ref="E31:E32"/>
    <mergeCell ref="F31:F32"/>
    <mergeCell ref="G31:G32"/>
    <mergeCell ref="H31:H32"/>
    <mergeCell ref="I31:I32"/>
    <mergeCell ref="C27:D27"/>
    <mergeCell ref="E27:F27"/>
    <mergeCell ref="G27:H27"/>
    <mergeCell ref="I27:J27"/>
    <mergeCell ref="C28:D28"/>
    <mergeCell ref="E28:F28"/>
    <mergeCell ref="G28:H28"/>
    <mergeCell ref="I28:J28"/>
    <mergeCell ref="C25:D25"/>
    <mergeCell ref="E25:F25"/>
    <mergeCell ref="G25:H25"/>
    <mergeCell ref="I25:J25"/>
    <mergeCell ref="C26:D26"/>
    <mergeCell ref="E26:F26"/>
    <mergeCell ref="G26:H26"/>
    <mergeCell ref="I26:J26"/>
    <mergeCell ref="C22:D22"/>
    <mergeCell ref="E22:G22"/>
    <mergeCell ref="H22:I22"/>
    <mergeCell ref="J22:K22"/>
    <mergeCell ref="E24:F24"/>
    <mergeCell ref="G24:H24"/>
    <mergeCell ref="I24:J24"/>
    <mergeCell ref="C15:K15"/>
    <mergeCell ref="C16:K16"/>
    <mergeCell ref="C17:K17"/>
    <mergeCell ref="C21:D21"/>
    <mergeCell ref="E21:G21"/>
    <mergeCell ref="H21:I21"/>
    <mergeCell ref="J21:K21"/>
    <mergeCell ref="H10:I10"/>
    <mergeCell ref="J10:K10"/>
    <mergeCell ref="C11:C12"/>
    <mergeCell ref="G11:G12"/>
    <mergeCell ref="I11:J11"/>
    <mergeCell ref="I12:J12"/>
    <mergeCell ref="F9:G9"/>
    <mergeCell ref="I9:J9"/>
    <mergeCell ref="B1:K1"/>
    <mergeCell ref="B2:J2"/>
    <mergeCell ref="D7:E7"/>
    <mergeCell ref="G7:K7"/>
    <mergeCell ref="C8:D8"/>
  </mergeCells>
  <phoneticPr fontId="2"/>
  <dataValidations count="6">
    <dataValidation type="list" allowBlank="1" showInputMessage="1" showErrorMessage="1" sqref="E21:G21" xr:uid="{E9A51FFD-AD0C-4E6D-885B-D520A3A4D4E7}">
      <formula1>"1.混釈培養,2.平板塗沫,3.その他"</formula1>
    </dataValidation>
    <dataValidation type="list" allowBlank="1" showInputMessage="1" showErrorMessage="1" sqref="I11:J11" xr:uid="{84A7A439-7A5B-4884-AEFC-F0B245C7CED3}">
      <formula1>"冷蔵,冷凍,常温"</formula1>
    </dataValidation>
    <dataValidation type="list" allowBlank="1" showInputMessage="1" showErrorMessage="1" sqref="E84:E91" xr:uid="{B9488C14-091F-4F64-91FA-49583D5AD306}">
      <formula1>"●"</formula1>
    </dataValidation>
    <dataValidation type="list" allowBlank="1" showInputMessage="1" showErrorMessage="1" sqref="E52:J53" xr:uid="{BB93CBC9-11C2-4A0B-B3C5-3C18FEDF103C}">
      <formula1>"陰性,陽性"</formula1>
    </dataValidation>
    <dataValidation type="list" allowBlank="1" showInputMessage="1" showErrorMessage="1" sqref="E11:E12" xr:uid="{352C6A45-9683-4AE2-9A72-94AF5268A3A7}">
      <formula1>"損傷　無し,損傷　有り"</formula1>
    </dataValidation>
    <dataValidation type="list" allowBlank="1" showInputMessage="1" showErrorMessage="1" sqref="N49" xr:uid="{2FA4DA3E-CEC9-4827-A9D2-BA9EF7866D43}">
      <formula1>$N$49:$N$49</formula1>
    </dataValidation>
  </dataValidations>
  <printOptions headings="1" gridLines="1"/>
  <pageMargins left="0.47244094488188981" right="0.15748031496062992" top="0.59055118110236227" bottom="0.82677165354330717" header="0.35433070866141736" footer="0.51181102362204722"/>
  <pageSetup paperSize="9" scale="64" fitToHeight="0" orientation="portrait" blackAndWhite="1" r:id="rId1"/>
  <headerFooter alignWithMargins="0"/>
  <rowBreaks count="3" manualBreakCount="3">
    <brk id="47" min="1" max="10" man="1"/>
    <brk id="80" min="1" max="10" man="1"/>
    <brk id="91" min="1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AP16"/>
  <sheetViews>
    <sheetView view="pageBreakPreview" zoomScale="120" zoomScaleNormal="70" zoomScaleSheetLayoutView="120" zoomScalePageLayoutView="40" workbookViewId="0">
      <selection activeCell="D2" sqref="D2:F2"/>
    </sheetView>
  </sheetViews>
  <sheetFormatPr defaultRowHeight="14" x14ac:dyDescent="0.2"/>
  <cols>
    <col min="1" max="1" width="2.08203125" customWidth="1"/>
    <col min="2" max="3" width="7.1640625" style="13" hidden="1" customWidth="1"/>
    <col min="4" max="4" width="8.58203125" customWidth="1"/>
    <col min="6" max="8" width="11.1640625" customWidth="1"/>
    <col min="9" max="9" width="14.5" hidden="1" customWidth="1"/>
    <col min="10" max="10" width="16.08203125" style="31" hidden="1" customWidth="1"/>
    <col min="11" max="12" width="16.08203125" style="31" customWidth="1"/>
    <col min="13" max="13" width="10.1640625" style="31" customWidth="1"/>
    <col min="14" max="14" width="10.1640625" customWidth="1"/>
    <col min="15" max="15" width="1.08203125" style="13" customWidth="1"/>
    <col min="16" max="28" width="7.4140625" style="13" customWidth="1"/>
    <col min="29" max="37" width="7.4140625" customWidth="1"/>
    <col min="38" max="39" width="3.08203125" customWidth="1"/>
  </cols>
  <sheetData>
    <row r="1" spans="1:42" s="22" customFormat="1" ht="26.25" customHeight="1" x14ac:dyDescent="0.2">
      <c r="C1" s="101"/>
      <c r="D1" s="57" t="s">
        <v>181</v>
      </c>
      <c r="E1" s="102"/>
      <c r="G1" s="103"/>
      <c r="H1" s="104"/>
      <c r="I1" s="105"/>
      <c r="J1" s="106"/>
      <c r="K1" s="107"/>
      <c r="L1" s="108"/>
      <c r="M1" s="108"/>
      <c r="N1" s="108"/>
      <c r="O1" s="109"/>
      <c r="P1" s="109"/>
      <c r="Q1" s="110"/>
      <c r="R1" s="110"/>
      <c r="S1" s="109"/>
      <c r="T1" s="109"/>
      <c r="U1" s="109"/>
      <c r="V1" s="109"/>
      <c r="W1" s="109"/>
      <c r="X1" s="109"/>
      <c r="Y1" s="111"/>
      <c r="Z1" s="111"/>
      <c r="AA1" s="111"/>
      <c r="AB1" s="109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92"/>
    </row>
    <row r="2" spans="1:42" s="54" customFormat="1" ht="33" customHeight="1" x14ac:dyDescent="0.2">
      <c r="C2" s="112"/>
      <c r="D2" s="553"/>
      <c r="E2" s="554"/>
      <c r="F2" s="555"/>
      <c r="G2" s="114"/>
      <c r="H2" s="115"/>
      <c r="I2" s="66" t="s">
        <v>105</v>
      </c>
      <c r="J2" s="116"/>
      <c r="K2" s="67" t="s">
        <v>105</v>
      </c>
      <c r="L2" s="78" t="s">
        <v>111</v>
      </c>
      <c r="M2" s="117"/>
      <c r="N2" s="118"/>
      <c r="O2" s="119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49"/>
    </row>
    <row r="3" spans="1:42" s="122" customFormat="1" ht="19.25" customHeight="1" x14ac:dyDescent="0.2">
      <c r="C3" s="112"/>
      <c r="D3" s="556" t="s">
        <v>106</v>
      </c>
      <c r="E3" s="557"/>
      <c r="F3" s="558"/>
      <c r="G3" s="123"/>
      <c r="H3" s="124"/>
      <c r="I3" s="124">
        <f>SUBTOTAL(2,I12:I65)</f>
        <v>0</v>
      </c>
      <c r="J3" s="125"/>
      <c r="K3" s="126">
        <f>SUBTOTAL(2,L12:L65)</f>
        <v>1</v>
      </c>
      <c r="L3" s="126">
        <f>SUBTOTAL(2,L12:L65)</f>
        <v>1</v>
      </c>
      <c r="M3" s="127"/>
      <c r="N3" s="128"/>
      <c r="O3" s="119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9"/>
    </row>
    <row r="4" spans="1:42" s="50" customFormat="1" ht="19.25" customHeight="1" x14ac:dyDescent="0.2">
      <c r="C4" s="112"/>
      <c r="D4" s="559" t="s">
        <v>61</v>
      </c>
      <c r="E4" s="560"/>
      <c r="F4" s="561"/>
      <c r="G4" s="131"/>
      <c r="H4" s="132"/>
      <c r="I4" s="132" t="e">
        <f>SUBTOTAL(1,I12:I65)</f>
        <v>#DIV/0!</v>
      </c>
      <c r="J4" s="133"/>
      <c r="K4" s="134" t="e">
        <f>SUBTOTAL(1,K12:K65)</f>
        <v>#NUM!</v>
      </c>
      <c r="L4" s="135">
        <f>SUBTOTAL(1,L12:L65)</f>
        <v>0</v>
      </c>
      <c r="M4" s="136"/>
      <c r="N4" s="137"/>
      <c r="O4" s="119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51"/>
    </row>
    <row r="5" spans="1:42" s="54" customFormat="1" ht="19.25" customHeight="1" x14ac:dyDescent="0.2">
      <c r="C5" s="112"/>
      <c r="D5" s="559" t="s">
        <v>112</v>
      </c>
      <c r="E5" s="560"/>
      <c r="F5" s="561"/>
      <c r="G5" s="131"/>
      <c r="H5" s="132"/>
      <c r="I5" s="132" t="e">
        <f>SUBTOTAL(7,I12:I65)</f>
        <v>#DIV/0!</v>
      </c>
      <c r="J5" s="133"/>
      <c r="K5" s="134" t="e">
        <f>SUBTOTAL(7,K12:K65)</f>
        <v>#NUM!</v>
      </c>
      <c r="L5" s="135" t="e">
        <f>SUBTOTAL(7,L12:L65)</f>
        <v>#DIV/0!</v>
      </c>
      <c r="M5" s="136"/>
      <c r="N5" s="137"/>
      <c r="O5" s="119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30"/>
      <c r="AF5" s="121"/>
      <c r="AG5" s="121"/>
      <c r="AH5" s="121"/>
      <c r="AI5" s="121"/>
      <c r="AJ5" s="121"/>
      <c r="AK5" s="121"/>
      <c r="AL5" s="138"/>
    </row>
    <row r="6" spans="1:42" s="54" customFormat="1" ht="19.25" customHeight="1" x14ac:dyDescent="0.2">
      <c r="C6" s="112"/>
      <c r="D6" s="559" t="s">
        <v>63</v>
      </c>
      <c r="E6" s="560"/>
      <c r="F6" s="561"/>
      <c r="G6" s="131"/>
      <c r="H6" s="132"/>
      <c r="I6" s="132" t="e">
        <f>MEDIAN(I12:I65)</f>
        <v>#NUM!</v>
      </c>
      <c r="J6" s="133"/>
      <c r="K6" s="134" t="e">
        <f>MEDIAN(K12:K65)</f>
        <v>#NUM!</v>
      </c>
      <c r="L6" s="135">
        <f>MEDIAN(L12:L65)</f>
        <v>0</v>
      </c>
      <c r="M6" s="136"/>
      <c r="N6" s="137"/>
      <c r="O6" s="119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38"/>
    </row>
    <row r="7" spans="1:42" s="54" customFormat="1" ht="19.25" customHeight="1" x14ac:dyDescent="0.2">
      <c r="C7" s="112"/>
      <c r="D7" s="559" t="s">
        <v>64</v>
      </c>
      <c r="E7" s="560"/>
      <c r="F7" s="561"/>
      <c r="G7" s="131"/>
      <c r="H7" s="132"/>
      <c r="I7" s="132">
        <f>SUBTOTAL(4,I12:I65)</f>
        <v>0</v>
      </c>
      <c r="J7" s="133"/>
      <c r="K7" s="134" t="e">
        <f>SUBTOTAL(4,K12:K65)</f>
        <v>#NUM!</v>
      </c>
      <c r="L7" s="135">
        <f>SUBTOTAL(4,L12:L65)</f>
        <v>0</v>
      </c>
      <c r="M7" s="136"/>
      <c r="N7" s="137"/>
      <c r="O7" s="119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38"/>
    </row>
    <row r="8" spans="1:42" s="139" customFormat="1" ht="19.25" customHeight="1" x14ac:dyDescent="0.2">
      <c r="B8" s="139" t="s">
        <v>113</v>
      </c>
      <c r="C8" s="112"/>
      <c r="D8" s="559" t="s">
        <v>65</v>
      </c>
      <c r="E8" s="560"/>
      <c r="F8" s="561"/>
      <c r="G8" s="131"/>
      <c r="H8" s="132"/>
      <c r="I8" s="132">
        <f>SUBTOTAL(5,I12:I65)</f>
        <v>0</v>
      </c>
      <c r="J8" s="133"/>
      <c r="K8" s="134" t="e">
        <f>SUBTOTAL(5,K12:K65)</f>
        <v>#NUM!</v>
      </c>
      <c r="L8" s="135">
        <f>SUBTOTAL(5,L12:L65)</f>
        <v>0</v>
      </c>
      <c r="M8" s="126">
        <f>SUBTOTAL(3,M12:M65)</f>
        <v>1</v>
      </c>
      <c r="N8" s="126">
        <f>SUBTOTAL(3,N12:N65)</f>
        <v>1</v>
      </c>
      <c r="O8" s="119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</row>
    <row r="9" spans="1:42" s="54" customFormat="1" ht="7.75" customHeight="1" x14ac:dyDescent="0.2">
      <c r="C9" s="140"/>
      <c r="D9" s="141"/>
      <c r="E9" s="140"/>
      <c r="F9" s="142"/>
      <c r="G9" s="143"/>
      <c r="H9" s="144"/>
      <c r="I9" s="144"/>
      <c r="J9" s="145"/>
      <c r="K9" s="146"/>
      <c r="L9" s="147"/>
      <c r="M9" s="119"/>
      <c r="N9" s="119"/>
      <c r="O9" s="120"/>
      <c r="P9" s="120"/>
      <c r="Q9" s="120"/>
      <c r="R9" s="119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49"/>
    </row>
    <row r="10" spans="1:42" s="47" customFormat="1" ht="35.4" customHeight="1" x14ac:dyDescent="0.2">
      <c r="D10" s="153" t="s">
        <v>107</v>
      </c>
      <c r="E10" s="113" t="s">
        <v>74</v>
      </c>
      <c r="F10" s="113" t="s">
        <v>92</v>
      </c>
      <c r="G10" s="67" t="s">
        <v>75</v>
      </c>
      <c r="H10" s="67" t="s">
        <v>58</v>
      </c>
      <c r="I10" s="67"/>
      <c r="J10" s="67"/>
      <c r="K10" s="67" t="s">
        <v>79</v>
      </c>
      <c r="L10" s="67" t="s">
        <v>80</v>
      </c>
      <c r="M10" s="154" t="s">
        <v>52</v>
      </c>
      <c r="N10" s="154" t="s">
        <v>53</v>
      </c>
      <c r="O10" s="149"/>
      <c r="P10" s="562" t="s">
        <v>151</v>
      </c>
      <c r="Q10" s="552"/>
      <c r="R10" s="563"/>
      <c r="S10" s="549" t="s">
        <v>152</v>
      </c>
      <c r="T10" s="552"/>
      <c r="U10" s="552"/>
      <c r="V10" s="552"/>
      <c r="W10" s="563"/>
      <c r="X10" s="163" t="s">
        <v>153</v>
      </c>
      <c r="Y10" s="163" t="s">
        <v>155</v>
      </c>
      <c r="Z10" s="549" t="s">
        <v>157</v>
      </c>
      <c r="AA10" s="552"/>
      <c r="AB10" s="552"/>
      <c r="AC10" s="563"/>
      <c r="AD10" s="549" t="s">
        <v>162</v>
      </c>
      <c r="AE10" s="552"/>
      <c r="AF10" s="552"/>
      <c r="AG10" s="552"/>
      <c r="AH10" s="552"/>
      <c r="AI10" s="549" t="s">
        <v>171</v>
      </c>
      <c r="AJ10" s="550"/>
      <c r="AK10" s="551"/>
      <c r="AL10" s="49"/>
    </row>
    <row r="11" spans="1:42" s="47" customFormat="1" ht="16.5" customHeight="1" x14ac:dyDescent="0.2">
      <c r="D11" s="160"/>
      <c r="E11" s="96"/>
      <c r="F11" s="96"/>
      <c r="G11" s="98"/>
      <c r="H11" s="98"/>
      <c r="I11" s="98"/>
      <c r="J11" s="98"/>
      <c r="K11" s="98"/>
      <c r="L11" s="161"/>
      <c r="M11" s="162"/>
      <c r="N11" s="162"/>
      <c r="O11" s="150"/>
      <c r="P11" s="151" t="s">
        <v>146</v>
      </c>
      <c r="Q11" s="130" t="s">
        <v>145</v>
      </c>
      <c r="R11" s="130" t="s">
        <v>144</v>
      </c>
      <c r="S11" s="130" t="s">
        <v>143</v>
      </c>
      <c r="T11" s="130" t="s">
        <v>147</v>
      </c>
      <c r="U11" s="130" t="s">
        <v>148</v>
      </c>
      <c r="V11" s="130" t="s">
        <v>149</v>
      </c>
      <c r="W11" s="130" t="s">
        <v>150</v>
      </c>
      <c r="X11" s="130" t="s">
        <v>154</v>
      </c>
      <c r="Y11" s="130" t="s">
        <v>156</v>
      </c>
      <c r="Z11" s="130" t="s">
        <v>158</v>
      </c>
      <c r="AA11" s="130" t="s">
        <v>159</v>
      </c>
      <c r="AB11" s="130" t="s">
        <v>160</v>
      </c>
      <c r="AC11" s="130" t="s">
        <v>161</v>
      </c>
      <c r="AD11" s="130" t="s">
        <v>164</v>
      </c>
      <c r="AE11" s="130" t="s">
        <v>165</v>
      </c>
      <c r="AF11" s="130" t="s">
        <v>166</v>
      </c>
      <c r="AG11" s="130" t="s">
        <v>167</v>
      </c>
      <c r="AH11" s="130" t="s">
        <v>168</v>
      </c>
      <c r="AI11" s="164" t="s">
        <v>169</v>
      </c>
      <c r="AJ11" s="164" t="s">
        <v>163</v>
      </c>
      <c r="AK11" s="130" t="s">
        <v>170</v>
      </c>
      <c r="AL11" s="49"/>
    </row>
    <row r="12" spans="1:42" s="22" customFormat="1" ht="30" customHeight="1" x14ac:dyDescent="0.2">
      <c r="A12" s="2"/>
      <c r="B12" s="2"/>
      <c r="C12" s="2"/>
      <c r="D12" s="73"/>
      <c r="E12" s="46">
        <f>検査結果記入表!E25</f>
        <v>0</v>
      </c>
      <c r="F12" s="46">
        <f>検査結果記入表!$D$7</f>
        <v>0</v>
      </c>
      <c r="G12" s="155">
        <f>検査結果記入表!$G$7</f>
        <v>0</v>
      </c>
      <c r="H12" s="32">
        <f>検査結果記入表!E26</f>
        <v>0</v>
      </c>
      <c r="I12" s="32"/>
      <c r="J12" s="32"/>
      <c r="K12" s="29" t="e">
        <f>LOG10(L12)</f>
        <v>#NUM!</v>
      </c>
      <c r="L12" s="30">
        <f>検査結果記入表!E50</f>
        <v>0</v>
      </c>
      <c r="M12" s="45">
        <f>検査結果記入表!E52</f>
        <v>0</v>
      </c>
      <c r="N12" s="45">
        <f>検査結果記入表!E53</f>
        <v>0</v>
      </c>
      <c r="O12" s="158"/>
      <c r="P12" s="33">
        <f>検査結果記入表!D59</f>
        <v>0</v>
      </c>
      <c r="Q12" s="33">
        <f>検査結果記入表!D60</f>
        <v>0</v>
      </c>
      <c r="R12" s="33">
        <f>検査結果記入表!D61</f>
        <v>0</v>
      </c>
      <c r="S12" s="33">
        <f>検査結果記入表!D63</f>
        <v>0</v>
      </c>
      <c r="T12" s="33">
        <f>検査結果記入表!$D65</f>
        <v>0</v>
      </c>
      <c r="U12" s="33">
        <f>検査結果記入表!$D66</f>
        <v>0</v>
      </c>
      <c r="V12" s="33">
        <f>検査結果記入表!$D68</f>
        <v>0</v>
      </c>
      <c r="W12" s="33">
        <f>検査結果記入表!$D69</f>
        <v>0</v>
      </c>
      <c r="X12" s="33">
        <f>検査結果記入表!$D71</f>
        <v>0</v>
      </c>
      <c r="Y12" s="33">
        <f>検査結果記入表!$D73</f>
        <v>0</v>
      </c>
      <c r="Z12" s="33">
        <f>検査結果記入表!$D77</f>
        <v>0</v>
      </c>
      <c r="AA12" s="33">
        <f>検査結果記入表!$D78</f>
        <v>0</v>
      </c>
      <c r="AB12" s="33">
        <f>検査結果記入表!$D79</f>
        <v>0</v>
      </c>
      <c r="AC12" s="33">
        <f>検査結果記入表!$D80</f>
        <v>0</v>
      </c>
      <c r="AD12" s="33">
        <f>検査結果記入表!$E85</f>
        <v>0</v>
      </c>
      <c r="AE12" s="33">
        <f>検査結果記入表!$E86</f>
        <v>0</v>
      </c>
      <c r="AF12" s="33">
        <f>検査結果記入表!$E87</f>
        <v>0</v>
      </c>
      <c r="AG12" s="33">
        <f>検査結果記入表!$E88</f>
        <v>0</v>
      </c>
      <c r="AH12" s="33">
        <f>検査結果記入表!$E89</f>
        <v>0</v>
      </c>
      <c r="AI12" s="33">
        <f>検査結果記入表!$E90</f>
        <v>0</v>
      </c>
      <c r="AJ12" s="33">
        <f>検査結果記入表!$E91</f>
        <v>0</v>
      </c>
      <c r="AK12" s="33">
        <f>検査結果記入表!$E92</f>
        <v>0</v>
      </c>
      <c r="AL12" s="28"/>
    </row>
    <row r="13" spans="1:42" s="22" customFormat="1" ht="30" customHeight="1" x14ac:dyDescent="0.2">
      <c r="A13" s="2"/>
      <c r="B13" s="2"/>
      <c r="C13" s="2"/>
      <c r="D13" s="73"/>
      <c r="E13" s="46"/>
      <c r="F13" s="46"/>
      <c r="G13" s="32"/>
      <c r="H13" s="32"/>
      <c r="I13" s="32"/>
      <c r="J13" s="32"/>
      <c r="K13" s="29"/>
      <c r="L13" s="30"/>
      <c r="M13" s="45"/>
      <c r="N13" s="45"/>
      <c r="O13" s="158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28"/>
    </row>
    <row r="14" spans="1:42" s="22" customFormat="1" ht="30" customHeight="1" x14ac:dyDescent="0.2">
      <c r="A14" s="2"/>
      <c r="B14" s="2"/>
      <c r="C14" s="2"/>
      <c r="D14" s="73"/>
      <c r="E14" s="46"/>
      <c r="F14" s="46"/>
      <c r="G14" s="32"/>
      <c r="H14" s="32"/>
      <c r="I14" s="32"/>
      <c r="J14" s="32"/>
      <c r="K14" s="29"/>
      <c r="L14" s="30"/>
      <c r="M14" s="45"/>
      <c r="N14" s="45"/>
      <c r="O14" s="158"/>
      <c r="P14" s="33"/>
      <c r="Q14" s="33"/>
      <c r="R14" s="33"/>
      <c r="S14" s="33"/>
      <c r="T14" s="33"/>
      <c r="U14" s="33"/>
      <c r="V14" s="33"/>
      <c r="W14" s="33"/>
      <c r="X14" s="152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28"/>
    </row>
    <row r="15" spans="1:42" ht="30" customHeight="1" x14ac:dyDescent="0.2">
      <c r="D15" s="73"/>
      <c r="E15" s="156"/>
      <c r="F15" s="156"/>
      <c r="G15" s="156"/>
      <c r="H15" s="156"/>
      <c r="I15" s="156"/>
      <c r="J15" s="157"/>
      <c r="K15" s="157"/>
      <c r="L15" s="157"/>
      <c r="M15" s="157"/>
      <c r="N15" s="156"/>
      <c r="O15" s="159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6"/>
      <c r="AD15" s="156"/>
      <c r="AE15" s="156"/>
      <c r="AF15" s="156"/>
      <c r="AG15" s="156"/>
      <c r="AH15" s="156"/>
      <c r="AI15" s="156"/>
      <c r="AJ15" s="156"/>
      <c r="AK15" s="156"/>
    </row>
    <row r="16" spans="1:42" ht="30" customHeight="1" x14ac:dyDescent="0.2">
      <c r="D16" s="156"/>
      <c r="E16" s="156"/>
      <c r="F16" s="156"/>
      <c r="G16" s="156"/>
      <c r="H16" s="156"/>
      <c r="I16" s="156"/>
      <c r="J16" s="157"/>
      <c r="K16" s="157"/>
      <c r="L16" s="157"/>
      <c r="M16" s="157"/>
      <c r="N16" s="156"/>
      <c r="O16" s="159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6"/>
      <c r="AD16" s="156"/>
      <c r="AE16" s="156"/>
      <c r="AF16" s="156"/>
      <c r="AG16" s="156"/>
      <c r="AH16" s="156"/>
      <c r="AI16" s="156"/>
      <c r="AJ16" s="156"/>
      <c r="AK16" s="156"/>
    </row>
  </sheetData>
  <sheetProtection selectLockedCells="1" selectUnlockedCells="1"/>
  <mergeCells count="12">
    <mergeCell ref="AI10:AK10"/>
    <mergeCell ref="AD10:AH10"/>
    <mergeCell ref="D2:F2"/>
    <mergeCell ref="D3:F3"/>
    <mergeCell ref="D4:F4"/>
    <mergeCell ref="D5:F5"/>
    <mergeCell ref="D6:F6"/>
    <mergeCell ref="D7:F7"/>
    <mergeCell ref="D8:F8"/>
    <mergeCell ref="P10:R10"/>
    <mergeCell ref="S10:W10"/>
    <mergeCell ref="Z10:AC10"/>
  </mergeCells>
  <phoneticPr fontId="2"/>
  <printOptions horizontalCentered="1"/>
  <pageMargins left="0.35433070866141736" right="0.27559055118110237" top="0.98425196850393704" bottom="0.98425196850393704" header="0.51181102362204722" footer="0.51181102362204722"/>
  <pageSetup paperSize="8" scale="6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fitToPage="1"/>
  </sheetPr>
  <dimension ref="A1:Z17"/>
  <sheetViews>
    <sheetView view="pageBreakPreview" zoomScale="90" zoomScaleNormal="100" zoomScaleSheetLayoutView="90" zoomScalePageLayoutView="10" workbookViewId="0">
      <selection activeCell="I21" sqref="I21"/>
    </sheetView>
  </sheetViews>
  <sheetFormatPr defaultColWidth="8.08203125" defaultRowHeight="19" x14ac:dyDescent="0.2"/>
  <cols>
    <col min="1" max="1" width="2.08203125" style="13" customWidth="1"/>
    <col min="2" max="2" width="4.9140625" customWidth="1"/>
    <col min="3" max="3" width="8.5" style="26" customWidth="1"/>
    <col min="4" max="4" width="4.6640625" style="26" customWidth="1"/>
    <col min="5" max="5" width="15" customWidth="1"/>
    <col min="6" max="6" width="8.6640625" customWidth="1"/>
    <col min="7" max="7" width="14.33203125" hidden="1" customWidth="1"/>
    <col min="8" max="8" width="8.6640625" hidden="1" customWidth="1"/>
    <col min="9" max="9" width="12.08203125" customWidth="1"/>
    <col min="10" max="10" width="13.08203125" customWidth="1"/>
    <col min="11" max="11" width="2.9140625" customWidth="1"/>
    <col min="12" max="12" width="8" style="12" customWidth="1"/>
    <col min="13" max="13" width="7.6640625" style="12" customWidth="1"/>
    <col min="14" max="15" width="11" customWidth="1"/>
    <col min="16" max="16" width="10.9140625" style="27" customWidth="1"/>
    <col min="17" max="17" width="7" style="27" customWidth="1"/>
    <col min="18" max="19" width="7.6640625" customWidth="1"/>
    <col min="20" max="20" width="8.4140625" style="1" customWidth="1"/>
    <col min="21" max="22" width="8.1640625" customWidth="1"/>
    <col min="23" max="23" width="12" customWidth="1"/>
    <col min="24" max="24" width="17.5" customWidth="1"/>
    <col min="25" max="25" width="12" customWidth="1"/>
    <col min="26" max="26" width="17.5" customWidth="1"/>
    <col min="27" max="237" width="8.6640625" customWidth="1"/>
    <col min="238" max="238" width="4.9140625" customWidth="1"/>
    <col min="239" max="239" width="8.5" customWidth="1"/>
    <col min="240" max="240" width="8.58203125" customWidth="1"/>
    <col min="241" max="241" width="8.6640625" customWidth="1"/>
    <col min="242" max="242" width="12.08203125" customWidth="1"/>
    <col min="243" max="243" width="13.08203125" customWidth="1"/>
    <col min="244" max="244" width="6.08203125" customWidth="1"/>
    <col min="245" max="245" width="13.6640625" customWidth="1"/>
    <col min="246" max="247" width="2.9140625" customWidth="1"/>
    <col min="248" max="248" width="8.6640625" customWidth="1"/>
    <col min="249" max="249" width="14.1640625" customWidth="1"/>
    <col min="250" max="250" width="12.4140625" customWidth="1"/>
    <col min="251" max="251" width="8.9140625" customWidth="1"/>
    <col min="252" max="252" width="9.58203125" customWidth="1"/>
    <col min="253" max="254" width="7.5" customWidth="1"/>
    <col min="255" max="255" width="9.1640625" customWidth="1"/>
    <col min="256" max="256" width="7.08203125" customWidth="1"/>
    <col min="257" max="257" width="10" customWidth="1"/>
  </cols>
  <sheetData>
    <row r="1" spans="1:26" ht="16" x14ac:dyDescent="0.2">
      <c r="B1" s="57" t="s">
        <v>180</v>
      </c>
      <c r="C1" s="58"/>
      <c r="D1" s="59"/>
      <c r="E1" s="60"/>
      <c r="F1" s="61"/>
      <c r="G1" s="61"/>
      <c r="H1" s="61"/>
      <c r="I1" s="61"/>
      <c r="J1" s="61"/>
      <c r="K1" s="61"/>
    </row>
    <row r="2" spans="1:26" ht="26" x14ac:dyDescent="0.2">
      <c r="B2" s="62"/>
      <c r="C2" s="63"/>
      <c r="D2" s="64"/>
      <c r="E2" s="63" t="s">
        <v>57</v>
      </c>
      <c r="F2" s="65"/>
      <c r="G2" s="66" t="s">
        <v>105</v>
      </c>
      <c r="H2" s="65"/>
      <c r="I2" s="67" t="s">
        <v>59</v>
      </c>
      <c r="J2" s="67" t="s">
        <v>60</v>
      </c>
      <c r="K2" s="12"/>
      <c r="L2"/>
      <c r="M2"/>
      <c r="N2" s="27"/>
      <c r="O2" s="27"/>
      <c r="P2"/>
      <c r="Q2"/>
      <c r="R2" s="1"/>
      <c r="T2"/>
    </row>
    <row r="3" spans="1:26" ht="14" x14ac:dyDescent="0.2">
      <c r="B3" s="558" t="s">
        <v>106</v>
      </c>
      <c r="C3" s="576"/>
      <c r="D3" s="576"/>
      <c r="E3" s="576"/>
      <c r="F3" s="577"/>
      <c r="G3" s="68"/>
      <c r="H3" s="68"/>
      <c r="I3" s="69">
        <f>SUBTOTAL(2,K10:K17)</f>
        <v>0</v>
      </c>
      <c r="J3" s="69" t="e">
        <f>SUBTOTAL(2,#REF!)</f>
        <v>#REF!</v>
      </c>
      <c r="K3" s="12"/>
      <c r="L3"/>
      <c r="M3"/>
      <c r="N3" s="27"/>
      <c r="O3" s="27"/>
      <c r="P3"/>
      <c r="Q3"/>
      <c r="R3" s="1"/>
      <c r="T3"/>
    </row>
    <row r="4" spans="1:26" ht="14" x14ac:dyDescent="0.2">
      <c r="B4" s="578" t="s">
        <v>61</v>
      </c>
      <c r="C4" s="579"/>
      <c r="D4" s="579"/>
      <c r="E4" s="579"/>
      <c r="F4" s="568"/>
      <c r="G4" s="70"/>
      <c r="H4" s="70"/>
      <c r="I4" s="71" t="e">
        <f>SUBTOTAL(1,K10:K17)</f>
        <v>#DIV/0!</v>
      </c>
      <c r="J4" s="72" t="e">
        <f>SUBTOTAL(1,#REF!)</f>
        <v>#REF!</v>
      </c>
      <c r="K4" s="12"/>
      <c r="L4"/>
      <c r="M4"/>
      <c r="N4" s="27"/>
      <c r="O4" s="27"/>
      <c r="P4"/>
      <c r="Q4"/>
      <c r="R4" s="1"/>
      <c r="T4"/>
    </row>
    <row r="5" spans="1:26" ht="14" x14ac:dyDescent="0.2">
      <c r="B5" s="578" t="s">
        <v>62</v>
      </c>
      <c r="C5" s="579"/>
      <c r="D5" s="579"/>
      <c r="E5" s="579"/>
      <c r="F5" s="568"/>
      <c r="G5" s="70"/>
      <c r="H5" s="70"/>
      <c r="I5" s="71" t="e">
        <f>SUBTOTAL(7,K10:K17)</f>
        <v>#DIV/0!</v>
      </c>
      <c r="J5" s="72" t="e">
        <f>SUBTOTAL(7,#REF!)</f>
        <v>#REF!</v>
      </c>
      <c r="K5" s="12"/>
      <c r="L5"/>
      <c r="M5"/>
      <c r="N5" s="27"/>
      <c r="O5" s="27"/>
      <c r="P5"/>
      <c r="Q5"/>
      <c r="R5" s="1"/>
      <c r="T5"/>
    </row>
    <row r="6" spans="1:26" ht="14" x14ac:dyDescent="0.2">
      <c r="B6" s="578" t="s">
        <v>63</v>
      </c>
      <c r="C6" s="579"/>
      <c r="D6" s="579"/>
      <c r="E6" s="579"/>
      <c r="F6" s="568"/>
      <c r="G6" s="70"/>
      <c r="H6" s="70"/>
      <c r="I6" s="71" t="e">
        <f>MEDIAN(K10:K17)</f>
        <v>#NUM!</v>
      </c>
      <c r="J6" s="72" t="e">
        <f>MEDIAN(#REF!)</f>
        <v>#REF!</v>
      </c>
      <c r="K6" s="12"/>
      <c r="L6"/>
      <c r="M6"/>
      <c r="N6" s="27"/>
      <c r="O6" s="27"/>
      <c r="P6"/>
      <c r="Q6"/>
      <c r="R6" s="1"/>
      <c r="T6"/>
    </row>
    <row r="7" spans="1:26" ht="14" x14ac:dyDescent="0.2">
      <c r="B7" s="578" t="s">
        <v>64</v>
      </c>
      <c r="C7" s="579"/>
      <c r="D7" s="579"/>
      <c r="E7" s="579"/>
      <c r="F7" s="568"/>
      <c r="G7" s="70"/>
      <c r="H7" s="70"/>
      <c r="I7" s="71">
        <f>SUBTOTAL(4,K10:K17)</f>
        <v>0</v>
      </c>
      <c r="J7" s="72" t="e">
        <f>SUBTOTAL(4,#REF!)</f>
        <v>#REF!</v>
      </c>
      <c r="K7" s="12"/>
      <c r="L7"/>
      <c r="M7"/>
      <c r="N7" s="27"/>
      <c r="O7" s="27"/>
      <c r="P7"/>
      <c r="Q7"/>
      <c r="R7" s="1"/>
      <c r="T7"/>
    </row>
    <row r="8" spans="1:26" ht="14" x14ac:dyDescent="0.2">
      <c r="B8" s="566" t="s">
        <v>65</v>
      </c>
      <c r="C8" s="567"/>
      <c r="D8" s="567"/>
      <c r="E8" s="567"/>
      <c r="F8" s="568"/>
      <c r="G8" s="70"/>
      <c r="H8" s="70"/>
      <c r="I8" s="71">
        <f>SUBTOTAL(5,K10:K17)</f>
        <v>0</v>
      </c>
      <c r="J8" s="72" t="e">
        <f>SUBTOTAL(5,#REF!)</f>
        <v>#REF!</v>
      </c>
      <c r="K8" s="12"/>
      <c r="L8"/>
      <c r="M8"/>
      <c r="N8" s="27"/>
      <c r="O8" s="27"/>
      <c r="P8"/>
      <c r="Q8"/>
      <c r="R8" s="1"/>
      <c r="T8"/>
    </row>
    <row r="9" spans="1:26" s="22" customFormat="1" ht="26.25" customHeight="1" x14ac:dyDescent="0.2">
      <c r="A9" s="14"/>
      <c r="B9" s="15"/>
      <c r="C9" s="16"/>
      <c r="D9" s="16"/>
      <c r="E9" s="17"/>
      <c r="F9" s="18"/>
      <c r="G9" s="18"/>
      <c r="H9" s="18"/>
      <c r="I9" s="18"/>
      <c r="J9" s="19"/>
      <c r="K9" s="92"/>
      <c r="L9" s="20"/>
      <c r="M9" s="20"/>
      <c r="N9" s="20"/>
      <c r="O9" s="20"/>
      <c r="P9" s="21"/>
      <c r="Q9" s="21"/>
      <c r="R9" s="20"/>
      <c r="S9" s="20"/>
      <c r="T9" s="20"/>
      <c r="U9" s="20"/>
      <c r="V9" s="20"/>
      <c r="W9" s="20"/>
      <c r="Y9" s="20"/>
    </row>
    <row r="10" spans="1:26" s="54" customFormat="1" ht="18.5" customHeight="1" x14ac:dyDescent="0.2">
      <c r="A10" s="52"/>
      <c r="B10" s="53"/>
      <c r="C10" s="569" t="s">
        <v>74</v>
      </c>
      <c r="D10" s="569" t="s">
        <v>92</v>
      </c>
      <c r="E10" s="569" t="s">
        <v>75</v>
      </c>
      <c r="F10" s="569" t="s">
        <v>58</v>
      </c>
      <c r="G10" s="569"/>
      <c r="H10" s="569"/>
      <c r="I10" s="569" t="s">
        <v>76</v>
      </c>
      <c r="J10" s="571" t="s">
        <v>77</v>
      </c>
      <c r="L10" s="572" t="s">
        <v>66</v>
      </c>
      <c r="M10" s="572" t="s">
        <v>67</v>
      </c>
      <c r="N10" s="574" t="s">
        <v>108</v>
      </c>
      <c r="O10" s="575"/>
      <c r="P10" s="581" t="s">
        <v>68</v>
      </c>
      <c r="Q10" s="582"/>
      <c r="R10" s="580" t="s">
        <v>69</v>
      </c>
      <c r="S10" s="564" t="s">
        <v>70</v>
      </c>
      <c r="T10" s="580" t="s">
        <v>71</v>
      </c>
      <c r="U10" s="580" t="s">
        <v>72</v>
      </c>
      <c r="V10" s="580" t="s">
        <v>109</v>
      </c>
      <c r="W10" s="564" t="s">
        <v>73</v>
      </c>
      <c r="X10" s="564" t="s">
        <v>110</v>
      </c>
      <c r="Y10" s="564" t="s">
        <v>87</v>
      </c>
      <c r="Z10" s="564" t="s">
        <v>86</v>
      </c>
    </row>
    <row r="11" spans="1:26" s="54" customFormat="1" ht="18.5" customHeight="1" x14ac:dyDescent="0.2">
      <c r="A11" s="47"/>
      <c r="C11" s="570"/>
      <c r="D11" s="570"/>
      <c r="E11" s="570"/>
      <c r="F11" s="570"/>
      <c r="G11" s="570"/>
      <c r="H11" s="570"/>
      <c r="I11" s="570"/>
      <c r="J11" s="570"/>
      <c r="L11" s="573"/>
      <c r="M11" s="573"/>
      <c r="N11" s="76" t="s">
        <v>95</v>
      </c>
      <c r="O11" s="76" t="s">
        <v>94</v>
      </c>
      <c r="P11" s="77" t="s">
        <v>78</v>
      </c>
      <c r="Q11" s="77" t="s">
        <v>7</v>
      </c>
      <c r="R11" s="565"/>
      <c r="S11" s="565"/>
      <c r="T11" s="565"/>
      <c r="U11" s="565"/>
      <c r="V11" s="565"/>
      <c r="W11" s="565"/>
      <c r="X11" s="565"/>
      <c r="Y11" s="565"/>
      <c r="Z11" s="565"/>
    </row>
    <row r="12" spans="1:26" s="56" customFormat="1" ht="3" customHeight="1" x14ac:dyDescent="0.2">
      <c r="A12" s="48"/>
      <c r="B12" s="55"/>
      <c r="C12" s="96"/>
      <c r="D12" s="96"/>
      <c r="E12" s="97"/>
      <c r="F12" s="97"/>
      <c r="G12" s="97"/>
      <c r="H12" s="97"/>
      <c r="I12" s="98"/>
      <c r="J12" s="99"/>
      <c r="L12" s="74"/>
      <c r="M12" s="74"/>
      <c r="N12" s="74"/>
      <c r="O12" s="74"/>
      <c r="P12" s="74"/>
      <c r="Q12" s="74"/>
      <c r="R12" s="75"/>
      <c r="S12" s="75"/>
      <c r="T12" s="75"/>
      <c r="U12" s="75"/>
      <c r="V12" s="75"/>
      <c r="W12" s="75"/>
      <c r="Y12" s="75"/>
    </row>
    <row r="13" spans="1:26" s="56" customFormat="1" ht="30" customHeight="1" x14ac:dyDescent="0.2">
      <c r="A13" s="48"/>
      <c r="B13" s="55"/>
      <c r="C13" s="79">
        <f>検査結果記入表!E25</f>
        <v>0</v>
      </c>
      <c r="D13" s="79">
        <f>検査結果記入表!$D$7</f>
        <v>0</v>
      </c>
      <c r="E13" s="80">
        <f>検査結果記入表!$G$7</f>
        <v>0</v>
      </c>
      <c r="F13" s="81">
        <f>検査結果記入表!E26</f>
        <v>0</v>
      </c>
      <c r="G13" s="81"/>
      <c r="H13" s="81"/>
      <c r="I13" s="82" t="e">
        <f>LOG10(J13)</f>
        <v>#NUM!</v>
      </c>
      <c r="J13" s="83">
        <f>検査結果記入表!E44</f>
        <v>0</v>
      </c>
      <c r="K13" s="93"/>
      <c r="L13" s="84">
        <f>検査結果記入表!D9</f>
        <v>0</v>
      </c>
      <c r="M13" s="85">
        <f>検査結果記入表!F9</f>
        <v>0</v>
      </c>
      <c r="N13" s="81">
        <f>検査結果記入表!E11</f>
        <v>0</v>
      </c>
      <c r="O13" s="81">
        <f>検査結果記入表!E12</f>
        <v>0</v>
      </c>
      <c r="P13" s="81">
        <f>検査結果記入表!I11</f>
        <v>0</v>
      </c>
      <c r="Q13" s="81">
        <f>検査結果記入表!I12</f>
        <v>0</v>
      </c>
      <c r="R13" s="84">
        <f>検査結果記入表!E29</f>
        <v>0</v>
      </c>
      <c r="S13" s="81">
        <f>検査結果記入表!E27</f>
        <v>0</v>
      </c>
      <c r="T13" s="84">
        <f>検査結果記入表!E29</f>
        <v>0</v>
      </c>
      <c r="U13" s="84">
        <f>検査結果記入表!E31</f>
        <v>0</v>
      </c>
      <c r="V13" s="100">
        <f>_xlfn.DAYS(U13,T13)</f>
        <v>0</v>
      </c>
      <c r="W13" s="86">
        <f>検査結果記入表!E21</f>
        <v>0</v>
      </c>
      <c r="X13" s="86">
        <f>検査結果記入表!J21</f>
        <v>0</v>
      </c>
      <c r="Y13" s="86">
        <f>検査結果記入表!E22</f>
        <v>0</v>
      </c>
      <c r="Z13" s="86">
        <f>検査結果記入表!J22</f>
        <v>0</v>
      </c>
    </row>
    <row r="14" spans="1:26" s="54" customFormat="1" ht="30" customHeight="1" x14ac:dyDescent="0.2">
      <c r="A14" s="52"/>
      <c r="B14" s="53"/>
      <c r="C14" s="79"/>
      <c r="D14" s="79"/>
      <c r="E14" s="81"/>
      <c r="F14" s="81"/>
      <c r="G14" s="81"/>
      <c r="H14" s="81"/>
      <c r="I14" s="82"/>
      <c r="J14" s="83"/>
      <c r="K14" s="94"/>
      <c r="L14" s="84"/>
      <c r="M14" s="85"/>
      <c r="N14" s="81"/>
      <c r="O14" s="81"/>
      <c r="P14" s="81"/>
      <c r="Q14" s="81"/>
      <c r="R14" s="84"/>
      <c r="S14" s="81"/>
      <c r="T14" s="84"/>
      <c r="U14" s="84"/>
      <c r="V14" s="84"/>
      <c r="W14" s="81"/>
      <c r="X14" s="81"/>
      <c r="Y14" s="81"/>
      <c r="Z14" s="81"/>
    </row>
    <row r="15" spans="1:26" s="54" customFormat="1" ht="30" customHeight="1" x14ac:dyDescent="0.2">
      <c r="A15" s="52"/>
      <c r="B15" s="53"/>
      <c r="C15" s="79"/>
      <c r="D15" s="79"/>
      <c r="E15" s="81"/>
      <c r="F15" s="81"/>
      <c r="G15" s="81"/>
      <c r="H15" s="81"/>
      <c r="I15" s="82"/>
      <c r="J15" s="83"/>
      <c r="K15" s="94"/>
      <c r="L15" s="84"/>
      <c r="M15" s="85"/>
      <c r="N15" s="81"/>
      <c r="O15" s="81"/>
      <c r="P15" s="81"/>
      <c r="Q15" s="81"/>
      <c r="R15" s="84"/>
      <c r="S15" s="81"/>
      <c r="T15" s="84"/>
      <c r="U15" s="84"/>
      <c r="V15" s="84"/>
      <c r="W15" s="81"/>
      <c r="X15" s="81"/>
      <c r="Y15" s="81"/>
      <c r="Z15" s="81"/>
    </row>
    <row r="16" spans="1:26" s="54" customFormat="1" ht="30" customHeight="1" x14ac:dyDescent="0.2">
      <c r="A16" s="52"/>
      <c r="B16" s="53"/>
      <c r="C16" s="46"/>
      <c r="D16" s="46"/>
      <c r="E16" s="32"/>
      <c r="F16" s="32"/>
      <c r="G16" s="32"/>
      <c r="H16" s="32"/>
      <c r="I16" s="87"/>
      <c r="J16" s="88"/>
      <c r="K16" s="94"/>
      <c r="L16" s="89"/>
      <c r="M16" s="90"/>
      <c r="N16" s="91"/>
      <c r="O16" s="91"/>
      <c r="P16" s="91"/>
      <c r="Q16" s="91"/>
      <c r="R16" s="89"/>
      <c r="S16" s="91"/>
      <c r="T16" s="89"/>
      <c r="U16" s="89"/>
      <c r="V16" s="89"/>
      <c r="W16" s="91"/>
      <c r="X16" s="91"/>
      <c r="Y16" s="91"/>
      <c r="Z16" s="91"/>
    </row>
    <row r="17" spans="1:26" s="25" customFormat="1" ht="30" customHeight="1" x14ac:dyDescent="0.2">
      <c r="A17" s="23"/>
      <c r="B17" s="24"/>
      <c r="C17" s="46"/>
      <c r="D17" s="46"/>
      <c r="E17" s="32"/>
      <c r="F17" s="32"/>
      <c r="G17" s="32"/>
      <c r="H17" s="32"/>
      <c r="I17" s="87"/>
      <c r="J17" s="88"/>
      <c r="K17" s="95"/>
      <c r="L17" s="89"/>
      <c r="M17" s="90"/>
      <c r="N17" s="91"/>
      <c r="O17" s="91"/>
      <c r="P17" s="91"/>
      <c r="Q17" s="91"/>
      <c r="R17" s="89"/>
      <c r="S17" s="91"/>
      <c r="T17" s="89"/>
      <c r="U17" s="89"/>
      <c r="V17" s="89"/>
      <c r="W17" s="91"/>
      <c r="X17" s="91"/>
      <c r="Y17" s="91"/>
      <c r="Z17" s="91"/>
    </row>
  </sheetData>
  <sheetProtection selectLockedCells="1" selectUnlockedCells="1"/>
  <mergeCells count="27">
    <mergeCell ref="V10:V11"/>
    <mergeCell ref="P10:Q10"/>
    <mergeCell ref="R10:R11"/>
    <mergeCell ref="S10:S11"/>
    <mergeCell ref="T10:T11"/>
    <mergeCell ref="U10:U11"/>
    <mergeCell ref="B3:F3"/>
    <mergeCell ref="B4:F4"/>
    <mergeCell ref="B5:F5"/>
    <mergeCell ref="B6:F6"/>
    <mergeCell ref="B7:F7"/>
    <mergeCell ref="W10:W11"/>
    <mergeCell ref="X10:X11"/>
    <mergeCell ref="Y10:Y11"/>
    <mergeCell ref="Z10:Z11"/>
    <mergeCell ref="B8:F8"/>
    <mergeCell ref="C10:C11"/>
    <mergeCell ref="D10:D11"/>
    <mergeCell ref="E10:E11"/>
    <mergeCell ref="F10:F11"/>
    <mergeCell ref="G10:G11"/>
    <mergeCell ref="H10:H11"/>
    <mergeCell ref="J10:J11"/>
    <mergeCell ref="I10:I11"/>
    <mergeCell ref="L10:L11"/>
    <mergeCell ref="M10:M11"/>
    <mergeCell ref="N10:O10"/>
  </mergeCells>
  <phoneticPr fontId="2"/>
  <pageMargins left="0.25" right="0.25" top="0.75" bottom="0.75" header="0.3" footer="0.3"/>
  <pageSetup paperSize="8" scale="84" fitToHeight="0" orientation="landscape" r:id="rId1"/>
  <headerFooter alignWithMargins="0"/>
  <rowBreaks count="1" manualBreakCount="1">
    <brk id="17" max="19" man="1"/>
  </rowBreaks>
  <colBreaks count="1" manualBreakCount="1">
    <brk id="23" max="1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検査結果記入表</vt:lpstr>
      <vt:lpstr>記入見本</vt:lpstr>
      <vt:lpstr>集計dx</vt:lpstr>
      <vt:lpstr>集計spc</vt:lpstr>
      <vt:lpstr>記入見本!Print_Area</vt:lpstr>
      <vt:lpstr>検査結果記入表!Print_Area</vt:lpstr>
      <vt:lpstr>集計dx!Print_Area</vt:lpstr>
      <vt:lpstr>集計spc!Print_Area</vt:lpstr>
      <vt:lpstr>集計dx!Print_Titles</vt:lpstr>
      <vt:lpstr>集計spc!Print_Titles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2021-01-12T04:58:14Z</dcterms:created>
  <dcterms:modified xsi:type="dcterms:W3CDTF">2025-09-24T12:35:11Z</dcterms:modified>
</cp:coreProperties>
</file>